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chmidt\Manuscripts\Voigt-Schmidt-2021\Submission_NatBiotech_Feb2023\"/>
    </mc:Choice>
  </mc:AlternateContent>
  <xr:revisionPtr revIDLastSave="0" documentId="8_{5E9955A6-8804-4D5B-AEE1-64EC44DEED13}" xr6:coauthVersionLast="47" xr6:coauthVersionMax="47" xr10:uidLastSave="{00000000-0000-0000-0000-000000000000}"/>
  <bookViews>
    <workbookView xWindow="-108" yWindow="-108" windowWidth="46296" windowHeight="25536" xr2:uid="{3C65FE7A-6837-4778-8FB9-021DE17FDF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M4" i="1"/>
  <c r="M5" i="1"/>
  <c r="M6" i="1"/>
  <c r="I4" i="1"/>
  <c r="I5" i="1"/>
  <c r="I6" i="1"/>
  <c r="M11" i="1"/>
  <c r="I11" i="1"/>
  <c r="M7" i="1"/>
  <c r="M8" i="1"/>
  <c r="M9" i="1"/>
  <c r="M10" i="1"/>
  <c r="M12" i="1"/>
  <c r="M13" i="1"/>
  <c r="M14" i="1"/>
  <c r="M15" i="1"/>
  <c r="M16" i="1"/>
  <c r="N16" i="1" s="1"/>
  <c r="M17" i="1"/>
  <c r="M3" i="1"/>
  <c r="I12" i="1"/>
  <c r="I15" i="1"/>
  <c r="N15" i="1" s="1"/>
  <c r="I7" i="1"/>
  <c r="I13" i="1"/>
  <c r="I14" i="1"/>
  <c r="I17" i="1"/>
  <c r="I16" i="1"/>
  <c r="I10" i="1"/>
  <c r="I8" i="1"/>
  <c r="I9" i="1"/>
  <c r="I3" i="1"/>
  <c r="N12" i="1" l="1"/>
  <c r="N11" i="1"/>
  <c r="N14" i="1"/>
  <c r="N13" i="1"/>
  <c r="N7" i="1"/>
  <c r="N3" i="1"/>
  <c r="N8" i="1"/>
  <c r="N9" i="1"/>
  <c r="N17" i="1"/>
  <c r="N10" i="1"/>
</calcChain>
</file>

<file path=xl/sharedStrings.xml><?xml version="1.0" encoding="utf-8"?>
<sst xmlns="http://schemas.openxmlformats.org/spreadsheetml/2006/main" count="84" uniqueCount="57">
  <si>
    <t>Instrument</t>
  </si>
  <si>
    <t xml:space="preserve">Mesolens </t>
  </si>
  <si>
    <t>NA</t>
  </si>
  <si>
    <t>Modalities</t>
  </si>
  <si>
    <t>Epifluorescence, confocal, light-sheet</t>
  </si>
  <si>
    <t>Schmidt Objective</t>
  </si>
  <si>
    <t xml:space="preserve">Multiphoton microscopy </t>
  </si>
  <si>
    <t>Thorlabs Multiphoton Mesoscope</t>
  </si>
  <si>
    <t>Two-photon microscopy (900-1070 nm)</t>
  </si>
  <si>
    <t>Trepan2P</t>
  </si>
  <si>
    <t>This Work</t>
  </si>
  <si>
    <t>Reference Index</t>
  </si>
  <si>
    <t>FOV Diameter (mm)</t>
  </si>
  <si>
    <t>McConnell et al., eLife 2016</t>
  </si>
  <si>
    <t>Diesel2P</t>
  </si>
  <si>
    <t>RUSH</t>
  </si>
  <si>
    <t>X PSF (FWHM) in μm</t>
  </si>
  <si>
    <t>Y PSF (FWHM) in μm</t>
  </si>
  <si>
    <t>Z PSF (FWHM) in μm</t>
  </si>
  <si>
    <t>Information capacity (V_C / V_PSF)</t>
  </si>
  <si>
    <t>Stirman et al, Nat Biotech 2016</t>
  </si>
  <si>
    <t>Comments</t>
  </si>
  <si>
    <t>Two-photon microscopy (910 nm)</t>
  </si>
  <si>
    <t>Two-photon microscopy (910 &amp; 1050 nm)</t>
  </si>
  <si>
    <t>Yu &amp; Stirman et al. Nat Comm 2022</t>
  </si>
  <si>
    <t>Yu et al, bioRxiv 2022</t>
  </si>
  <si>
    <t>Cousa</t>
  </si>
  <si>
    <t>Multiphoton microscopy (800-1300 nm)</t>
  </si>
  <si>
    <t>Epifluorescence</t>
  </si>
  <si>
    <t>Fan et al, Nat Phot 2019</t>
  </si>
  <si>
    <t>Sofroniew et al, eLife 2016</t>
  </si>
  <si>
    <t>Multi-beam two-photon microscope</t>
  </si>
  <si>
    <t>Rumyantsev et al, Nature 2020</t>
  </si>
  <si>
    <t>Multiphoton microscopy</t>
  </si>
  <si>
    <t>FASHIO-2PM</t>
  </si>
  <si>
    <t>Multiphoton microscopy (&lt;1000 nm)</t>
  </si>
  <si>
    <t>Ota et al, Neuron 2021</t>
  </si>
  <si>
    <t>Large FOV two-photon microscope</t>
  </si>
  <si>
    <t>Reference</t>
  </si>
  <si>
    <t>Tsai et al., Opt. Express 2015</t>
  </si>
  <si>
    <t>Voigt et al, Nat Meth, 2019</t>
  </si>
  <si>
    <t>Light-sheet microscopy</t>
  </si>
  <si>
    <t>mesoSPIM (at Zoom 4)</t>
  </si>
  <si>
    <t>Multi-immersion?</t>
  </si>
  <si>
    <t>Yes</t>
  </si>
  <si>
    <t>No</t>
  </si>
  <si>
    <t>PSF Volume V_PSF (mm^3)*</t>
  </si>
  <si>
    <t>mesoSPIM (at Zoom 1)</t>
  </si>
  <si>
    <t>** PSF volume was estimated as the volume of an ellipsoid with the PSF dimensions</t>
  </si>
  <si>
    <t>WD (mm)</t>
  </si>
  <si>
    <t>Capture Volume V_C  (mm^3)*</t>
  </si>
  <si>
    <t>WD is purely mechanical***</t>
  </si>
  <si>
    <t>13.33 x 13.3 mm FOV, WD is purely mechanical***</t>
  </si>
  <si>
    <t>3.29 x 3.29 mm FOV, WD is purely mechanical***</t>
  </si>
  <si>
    <t xml:space="preserve">*** This indicates that the objective is not designed for immersion, filling the available working distance would result in severe spherical aberration blurring the PSF - therefore, the </t>
  </si>
  <si>
    <t xml:space="preserve">* Capture volume is the maximum volume that can be acquired in a single z-stack </t>
  </si>
  <si>
    <t>Multiphoton microscopy (750-1000 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</si>
</sst>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color theme="1"/>
      <name val="Ariel"/>
    </font>
    <font>
      <b/>
      <sz val="8"/>
      <color theme="3"/>
      <name val="Arie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">
    <xf numFmtId="0" fontId="0" fillId="0" borderId="0" xfId="0"/>
    <xf numFmtId="0" fontId="2" fillId="0" borderId="0" xfId="0" applyFont="1"/>
    <xf numFmtId="2" fontId="2" fillId="0" borderId="0" xfId="0" applyNumberFormat="1" applyFont="1"/>
    <xf numFmtId="11" fontId="2" fillId="0" borderId="0" xfId="0" applyNumberFormat="1" applyFont="1"/>
    <xf numFmtId="0" fontId="3" fillId="0" borderId="1" xfId="1" applyFont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3130A-3EA1-4650-B290-22C4FA23FAE1}">
  <dimension ref="A1:O21"/>
  <sheetViews>
    <sheetView tabSelected="1" topLeftCell="C1" zoomScale="182" zoomScaleNormal="182" workbookViewId="0">
      <selection activeCell="N11" sqref="N11"/>
    </sheetView>
  </sheetViews>
  <sheetFormatPr defaultRowHeight="10.199999999999999"/>
  <cols>
    <col min="1" max="1" width="24.33203125" style="1" customWidth="1"/>
    <col min="2" max="2" width="25.33203125" style="1" customWidth="1"/>
    <col min="3" max="3" width="28.44140625" style="1" customWidth="1"/>
    <col min="4" max="4" width="15.5546875" style="1" customWidth="1"/>
    <col min="5" max="5" width="12.109375" style="1" customWidth="1"/>
    <col min="6" max="6" width="4.21875" style="1" customWidth="1"/>
    <col min="7" max="7" width="14.6640625" style="1" customWidth="1"/>
    <col min="8" max="8" width="7.109375" style="1" customWidth="1"/>
    <col min="9" max="9" width="21.5546875" style="1" customWidth="1"/>
    <col min="10" max="10" width="15.109375" style="1" customWidth="1"/>
    <col min="11" max="11" width="15" style="1" customWidth="1"/>
    <col min="12" max="12" width="15.109375" style="1" customWidth="1"/>
    <col min="13" max="13" width="20.44140625" style="1" customWidth="1"/>
    <col min="14" max="14" width="23.77734375" style="1" customWidth="1"/>
    <col min="15" max="15" width="21.88671875" style="1" customWidth="1"/>
    <col min="16" max="16384" width="8.88671875" style="1"/>
  </cols>
  <sheetData>
    <row r="1" spans="1:15" s="4" customFormat="1" ht="10.8" thickBot="1">
      <c r="A1" s="4" t="s">
        <v>0</v>
      </c>
      <c r="B1" s="4" t="s">
        <v>38</v>
      </c>
      <c r="C1" s="4" t="s">
        <v>3</v>
      </c>
      <c r="D1" s="4" t="s">
        <v>43</v>
      </c>
      <c r="E1" s="4" t="s">
        <v>11</v>
      </c>
      <c r="F1" s="4" t="s">
        <v>2</v>
      </c>
      <c r="G1" s="4" t="s">
        <v>12</v>
      </c>
      <c r="H1" s="4" t="s">
        <v>49</v>
      </c>
      <c r="I1" s="4" t="s">
        <v>50</v>
      </c>
      <c r="J1" s="4" t="s">
        <v>16</v>
      </c>
      <c r="K1" s="4" t="s">
        <v>17</v>
      </c>
      <c r="L1" s="4" t="s">
        <v>18</v>
      </c>
      <c r="M1" s="4" t="s">
        <v>46</v>
      </c>
      <c r="N1" s="4" t="s">
        <v>19</v>
      </c>
      <c r="O1" s="4" t="s">
        <v>21</v>
      </c>
    </row>
    <row r="2" spans="1:15" ht="10.8" thickTop="1"/>
    <row r="3" spans="1:15">
      <c r="A3" s="1" t="s">
        <v>5</v>
      </c>
      <c r="B3" s="1" t="s">
        <v>10</v>
      </c>
      <c r="C3" s="1" t="s">
        <v>56</v>
      </c>
      <c r="D3" s="1" t="s">
        <v>44</v>
      </c>
      <c r="E3" s="1">
        <v>1.51</v>
      </c>
      <c r="F3" s="1">
        <v>1.04</v>
      </c>
      <c r="G3" s="1">
        <v>1.1000000000000001</v>
      </c>
      <c r="H3" s="1">
        <v>11</v>
      </c>
      <c r="I3" s="2">
        <f>3.141592/4*G3*G3*H3</f>
        <v>10.453647380000001</v>
      </c>
      <c r="J3" s="1">
        <v>0.36</v>
      </c>
      <c r="K3" s="1">
        <v>0.32</v>
      </c>
      <c r="L3" s="1">
        <v>1.36</v>
      </c>
      <c r="M3" s="3">
        <f>4/3*3.141492*J3*K3*L3/(1000*1000*1000)/8</f>
        <v>8.203063910400001E-11</v>
      </c>
      <c r="N3" s="3">
        <f>I3/M3</f>
        <v>127435888519.00407</v>
      </c>
    </row>
    <row r="4" spans="1:15">
      <c r="A4" s="1" t="s">
        <v>5</v>
      </c>
      <c r="B4" s="1" t="s">
        <v>10</v>
      </c>
      <c r="C4" s="1" t="s">
        <v>56</v>
      </c>
      <c r="D4" s="1" t="s">
        <v>44</v>
      </c>
      <c r="E4" s="1">
        <v>1.45</v>
      </c>
      <c r="F4" s="1">
        <v>1</v>
      </c>
      <c r="G4" s="1">
        <v>1.1499999999999999</v>
      </c>
      <c r="H4" s="1">
        <v>11</v>
      </c>
      <c r="I4" s="2">
        <f t="shared" ref="I4:I6" si="0">3.141592/4*G4*G4*H4</f>
        <v>11.425577405</v>
      </c>
      <c r="J4" s="1">
        <v>0.36</v>
      </c>
      <c r="K4" s="1">
        <v>0.33</v>
      </c>
      <c r="L4" s="1">
        <v>1.33</v>
      </c>
      <c r="M4" s="3">
        <f t="shared" ref="M4:M6" si="1">4/3*3.141492*J4*K4*L4/(1000*1000*1000)/8</f>
        <v>8.2728050327999996E-11</v>
      </c>
      <c r="N4" s="3">
        <f t="shared" ref="N4:N6" si="2">I4/M4</f>
        <v>138110077050.04404</v>
      </c>
    </row>
    <row r="5" spans="1:15">
      <c r="A5" s="1" t="s">
        <v>5</v>
      </c>
      <c r="B5" s="1" t="s">
        <v>10</v>
      </c>
      <c r="C5" s="1" t="s">
        <v>56</v>
      </c>
      <c r="D5" s="1" t="s">
        <v>44</v>
      </c>
      <c r="E5" s="1">
        <v>1.33</v>
      </c>
      <c r="F5" s="1">
        <v>0.92</v>
      </c>
      <c r="G5" s="1">
        <v>1.4</v>
      </c>
      <c r="H5" s="1">
        <v>11</v>
      </c>
      <c r="I5" s="2">
        <f t="shared" si="0"/>
        <v>16.933180879999998</v>
      </c>
      <c r="J5" s="1">
        <v>0.42</v>
      </c>
      <c r="K5" s="1">
        <v>0.43</v>
      </c>
      <c r="L5" s="1">
        <v>1.65</v>
      </c>
      <c r="M5" s="3">
        <f t="shared" si="1"/>
        <v>1.5602220017999995E-10</v>
      </c>
      <c r="N5" s="3">
        <f t="shared" si="2"/>
        <v>108530586419.52554</v>
      </c>
    </row>
    <row r="6" spans="1:15">
      <c r="A6" s="1" t="s">
        <v>5</v>
      </c>
      <c r="B6" s="1" t="s">
        <v>10</v>
      </c>
      <c r="C6" s="1" t="s">
        <v>56</v>
      </c>
      <c r="D6" s="1" t="s">
        <v>44</v>
      </c>
      <c r="E6" s="2">
        <v>1</v>
      </c>
      <c r="F6" s="1">
        <v>0.69</v>
      </c>
      <c r="G6" s="1">
        <v>1.6</v>
      </c>
      <c r="H6" s="1">
        <v>11</v>
      </c>
      <c r="I6" s="2">
        <f t="shared" si="0"/>
        <v>22.116807680000004</v>
      </c>
      <c r="J6" s="1">
        <v>0.56000000000000005</v>
      </c>
      <c r="K6" s="1">
        <v>0.49</v>
      </c>
      <c r="L6" s="1">
        <v>1.93</v>
      </c>
      <c r="M6" s="3">
        <f t="shared" si="1"/>
        <v>2.7728483854399999E-10</v>
      </c>
      <c r="N6" s="3">
        <f t="shared" si="2"/>
        <v>79762051889.073898</v>
      </c>
    </row>
    <row r="7" spans="1:15">
      <c r="A7" s="1" t="s">
        <v>37</v>
      </c>
      <c r="B7" s="1" t="s">
        <v>39</v>
      </c>
      <c r="C7" s="1" t="s">
        <v>6</v>
      </c>
      <c r="D7" s="1" t="s">
        <v>45</v>
      </c>
      <c r="E7" s="1">
        <v>1.33</v>
      </c>
      <c r="F7" s="1">
        <v>0.28000000000000003</v>
      </c>
      <c r="G7" s="1">
        <v>10</v>
      </c>
      <c r="H7" s="1">
        <v>5</v>
      </c>
      <c r="I7" s="2">
        <f>3.141592/4*G7*G7*H7</f>
        <v>392.69900000000001</v>
      </c>
      <c r="J7" s="1">
        <v>1.2</v>
      </c>
      <c r="K7" s="1">
        <v>1.2</v>
      </c>
      <c r="L7" s="1">
        <v>16</v>
      </c>
      <c r="M7" s="3">
        <f t="shared" ref="M7:M17" si="3">4/3*3.141492*J7*K7*L7/(1000*1000*1000)/8</f>
        <v>1.2063329279999998E-8</v>
      </c>
      <c r="N7" s="3">
        <f>I7/M7</f>
        <v>32553119531.526215</v>
      </c>
    </row>
    <row r="8" spans="1:15">
      <c r="A8" s="1" t="s">
        <v>1</v>
      </c>
      <c r="B8" s="1" t="s">
        <v>13</v>
      </c>
      <c r="C8" s="1" t="s">
        <v>4</v>
      </c>
      <c r="D8" s="1" t="s">
        <v>44</v>
      </c>
      <c r="E8" s="1">
        <v>1.51</v>
      </c>
      <c r="F8" s="1">
        <v>0.47</v>
      </c>
      <c r="G8" s="1">
        <v>6</v>
      </c>
      <c r="H8" s="1">
        <v>3.74</v>
      </c>
      <c r="I8" s="2">
        <f t="shared" ref="I8:I17" si="4">3.141592/4*G8*G8*H8</f>
        <v>105.74598672000002</v>
      </c>
      <c r="J8" s="1">
        <v>0.7</v>
      </c>
      <c r="K8" s="1">
        <v>0.7</v>
      </c>
      <c r="L8" s="1">
        <v>7</v>
      </c>
      <c r="M8" s="3">
        <f t="shared" si="3"/>
        <v>1.79588626E-9</v>
      </c>
      <c r="N8" s="3">
        <f t="shared" ref="N8:N17" si="5">I8/M8</f>
        <v>58882340755.811577</v>
      </c>
    </row>
    <row r="9" spans="1:15">
      <c r="A9" s="1" t="s">
        <v>7</v>
      </c>
      <c r="B9" s="1" t="s">
        <v>30</v>
      </c>
      <c r="C9" s="1" t="s">
        <v>8</v>
      </c>
      <c r="D9" s="1" t="s">
        <v>45</v>
      </c>
      <c r="E9" s="1">
        <v>1.33</v>
      </c>
      <c r="F9" s="1">
        <v>0.6</v>
      </c>
      <c r="G9" s="1">
        <v>5</v>
      </c>
      <c r="H9" s="1">
        <v>3</v>
      </c>
      <c r="I9" s="2">
        <f t="shared" si="4"/>
        <v>58.904849999999996</v>
      </c>
      <c r="J9" s="1">
        <v>0.66</v>
      </c>
      <c r="K9" s="1">
        <v>0.66</v>
      </c>
      <c r="L9" s="1">
        <v>4.09</v>
      </c>
      <c r="M9" s="3">
        <f t="shared" si="3"/>
        <v>9.3281578552800017E-10</v>
      </c>
      <c r="N9" s="3">
        <f t="shared" si="5"/>
        <v>63147355473.469162</v>
      </c>
    </row>
    <row r="10" spans="1:15">
      <c r="A10" s="1" t="s">
        <v>9</v>
      </c>
      <c r="B10" s="1" t="s">
        <v>20</v>
      </c>
      <c r="C10" s="1" t="s">
        <v>22</v>
      </c>
      <c r="D10" s="1" t="s">
        <v>45</v>
      </c>
      <c r="E10" s="1">
        <v>1.33</v>
      </c>
      <c r="G10" s="1">
        <v>3.5</v>
      </c>
      <c r="H10" s="1">
        <v>5.5</v>
      </c>
      <c r="I10" s="2">
        <f t="shared" si="4"/>
        <v>52.916190250000007</v>
      </c>
      <c r="J10" s="1">
        <v>1.2</v>
      </c>
      <c r="K10" s="1">
        <v>1.2</v>
      </c>
      <c r="L10" s="1">
        <v>12</v>
      </c>
      <c r="M10" s="3">
        <f t="shared" si="3"/>
        <v>9.0474969599999985E-9</v>
      </c>
      <c r="N10" s="3">
        <f t="shared" si="5"/>
        <v>5848710475.8308773</v>
      </c>
      <c r="O10" s="1" t="s">
        <v>51</v>
      </c>
    </row>
    <row r="11" spans="1:15">
      <c r="A11" s="1" t="s">
        <v>47</v>
      </c>
      <c r="B11" s="1" t="s">
        <v>40</v>
      </c>
      <c r="C11" s="1" t="s">
        <v>41</v>
      </c>
      <c r="D11" s="1" t="s">
        <v>44</v>
      </c>
      <c r="E11" s="1">
        <v>1.45</v>
      </c>
      <c r="F11" s="1">
        <v>0.2</v>
      </c>
      <c r="G11" s="1">
        <v>18.8</v>
      </c>
      <c r="H11" s="1">
        <v>65</v>
      </c>
      <c r="I11" s="2">
        <f t="shared" ref="I11" si="6">3.141592/4*G11*G11*H11</f>
        <v>18043.419492800003</v>
      </c>
      <c r="J11" s="1">
        <v>8</v>
      </c>
      <c r="K11" s="1">
        <v>8</v>
      </c>
      <c r="L11" s="1">
        <v>5.57</v>
      </c>
      <c r="M11" s="3">
        <f t="shared" ref="M11" si="7">4/3*3.141492*J11*K11*L11/(1000*1000*1000)/8</f>
        <v>1.8664651136E-7</v>
      </c>
      <c r="N11" s="3">
        <f t="shared" ref="N11" si="8">I11/M11</f>
        <v>96671613957.992615</v>
      </c>
      <c r="O11" s="1" t="s">
        <v>52</v>
      </c>
    </row>
    <row r="12" spans="1:15">
      <c r="A12" s="1" t="s">
        <v>42</v>
      </c>
      <c r="B12" s="1" t="s">
        <v>40</v>
      </c>
      <c r="C12" s="1" t="s">
        <v>41</v>
      </c>
      <c r="D12" s="1" t="s">
        <v>44</v>
      </c>
      <c r="E12" s="1">
        <v>1.45</v>
      </c>
      <c r="F12" s="1">
        <v>0.2</v>
      </c>
      <c r="G12" s="1">
        <v>4.6500000000000004</v>
      </c>
      <c r="H12" s="1">
        <v>65</v>
      </c>
      <c r="I12" s="2">
        <f t="shared" si="4"/>
        <v>1103.8474365750003</v>
      </c>
      <c r="J12" s="1">
        <v>3</v>
      </c>
      <c r="K12" s="1">
        <v>3</v>
      </c>
      <c r="L12" s="1">
        <v>5.57</v>
      </c>
      <c r="M12" s="3">
        <f t="shared" si="3"/>
        <v>2.6247165660000002E-8</v>
      </c>
      <c r="N12" s="3">
        <f t="shared" si="5"/>
        <v>42055871893.902626</v>
      </c>
      <c r="O12" s="1" t="s">
        <v>53</v>
      </c>
    </row>
    <row r="13" spans="1:15">
      <c r="A13" s="1" t="s">
        <v>15</v>
      </c>
      <c r="B13" s="1" t="s">
        <v>29</v>
      </c>
      <c r="C13" s="1" t="s">
        <v>28</v>
      </c>
      <c r="D13" s="1" t="s">
        <v>45</v>
      </c>
      <c r="E13" s="1">
        <v>1.33</v>
      </c>
      <c r="F13" s="1">
        <v>0.35</v>
      </c>
      <c r="G13" s="1">
        <v>14</v>
      </c>
      <c r="H13" s="1">
        <v>19</v>
      </c>
      <c r="I13" s="2">
        <f t="shared" ref="I13" si="9">3.141592/4*G13*G13*H13</f>
        <v>2924.8221520000006</v>
      </c>
      <c r="J13" s="1">
        <v>1.3</v>
      </c>
      <c r="K13" s="1">
        <v>1.3</v>
      </c>
      <c r="L13" s="1">
        <v>16</v>
      </c>
      <c r="M13" s="3">
        <f t="shared" si="3"/>
        <v>1.4157657280000002E-8</v>
      </c>
      <c r="N13" s="3">
        <f t="shared" ref="N13" si="10">I13/M13</f>
        <v>206589416183.4097</v>
      </c>
      <c r="O13" s="1" t="s">
        <v>51</v>
      </c>
    </row>
    <row r="14" spans="1:15">
      <c r="A14" s="1" t="s">
        <v>31</v>
      </c>
      <c r="B14" s="1" t="s">
        <v>32</v>
      </c>
      <c r="C14" s="1" t="s">
        <v>35</v>
      </c>
      <c r="D14" s="1" t="s">
        <v>45</v>
      </c>
      <c r="E14" s="1">
        <v>1.33</v>
      </c>
      <c r="F14" s="1">
        <v>0.5</v>
      </c>
      <c r="G14" s="1">
        <v>2.8</v>
      </c>
      <c r="H14" s="1">
        <v>19</v>
      </c>
      <c r="I14" s="2">
        <f t="shared" ref="I14:I15" si="11">3.141592/4*G14*G14*H14</f>
        <v>116.99288607999999</v>
      </c>
      <c r="J14" s="1">
        <v>1.2</v>
      </c>
      <c r="K14" s="1">
        <v>1.2</v>
      </c>
      <c r="L14" s="1">
        <v>8</v>
      </c>
      <c r="M14" s="3">
        <f t="shared" si="3"/>
        <v>6.031664639999999E-9</v>
      </c>
      <c r="N14" s="3">
        <f t="shared" ref="N14:N15" si="12">I14/M14</f>
        <v>19396450741.664577</v>
      </c>
      <c r="O14" s="1" t="s">
        <v>51</v>
      </c>
    </row>
    <row r="15" spans="1:15">
      <c r="A15" s="1" t="s">
        <v>34</v>
      </c>
      <c r="B15" s="1" t="s">
        <v>36</v>
      </c>
      <c r="C15" s="1" t="s">
        <v>33</v>
      </c>
      <c r="D15" s="1" t="s">
        <v>45</v>
      </c>
      <c r="E15" s="1">
        <v>1.33</v>
      </c>
      <c r="F15" s="1">
        <v>0.4</v>
      </c>
      <c r="G15" s="1">
        <v>4.24</v>
      </c>
      <c r="H15" s="1">
        <v>4.5</v>
      </c>
      <c r="I15" s="2">
        <f t="shared" si="11"/>
        <v>63.538069881600009</v>
      </c>
      <c r="J15" s="1">
        <v>1.61</v>
      </c>
      <c r="K15" s="1">
        <v>1.61</v>
      </c>
      <c r="L15" s="1">
        <v>7.07</v>
      </c>
      <c r="M15" s="3">
        <f t="shared" si="3"/>
        <v>9.5952406985540021E-9</v>
      </c>
      <c r="N15" s="3">
        <f t="shared" si="12"/>
        <v>6621831789.0842657</v>
      </c>
    </row>
    <row r="16" spans="1:15">
      <c r="A16" s="1" t="s">
        <v>14</v>
      </c>
      <c r="B16" s="1" t="s">
        <v>24</v>
      </c>
      <c r="C16" s="1" t="s">
        <v>23</v>
      </c>
      <c r="D16" s="1" t="s">
        <v>45</v>
      </c>
      <c r="E16" s="1">
        <v>1.33</v>
      </c>
      <c r="F16" s="1">
        <v>0.54</v>
      </c>
      <c r="G16" s="1">
        <v>6</v>
      </c>
      <c r="H16" s="1">
        <v>8</v>
      </c>
      <c r="I16" s="2">
        <f t="shared" si="4"/>
        <v>226.19462400000003</v>
      </c>
      <c r="J16" s="1">
        <v>1</v>
      </c>
      <c r="K16" s="1">
        <v>1</v>
      </c>
      <c r="L16" s="1">
        <v>8</v>
      </c>
      <c r="M16" s="3">
        <f t="shared" si="3"/>
        <v>4.1886559999999999E-9</v>
      </c>
      <c r="N16" s="3">
        <f t="shared" si="5"/>
        <v>54001718928.458206</v>
      </c>
      <c r="O16" s="1" t="s">
        <v>51</v>
      </c>
    </row>
    <row r="17" spans="1:14">
      <c r="A17" s="1" t="s">
        <v>26</v>
      </c>
      <c r="B17" s="1" t="s">
        <v>25</v>
      </c>
      <c r="C17" s="1" t="s">
        <v>27</v>
      </c>
      <c r="D17" s="1" t="s">
        <v>45</v>
      </c>
      <c r="E17" s="1">
        <v>1.33</v>
      </c>
      <c r="F17" s="1">
        <v>0.5</v>
      </c>
      <c r="G17" s="1">
        <v>4.3</v>
      </c>
      <c r="H17" s="1">
        <v>1.3</v>
      </c>
      <c r="I17" s="2">
        <f t="shared" si="4"/>
        <v>18.878611726000003</v>
      </c>
      <c r="J17" s="1">
        <v>0.69</v>
      </c>
      <c r="K17" s="1">
        <v>0.69</v>
      </c>
      <c r="L17" s="1">
        <v>5.84</v>
      </c>
      <c r="M17" s="3">
        <f t="shared" si="3"/>
        <v>1.4557799587679998E-9</v>
      </c>
      <c r="N17" s="3">
        <f t="shared" si="5"/>
        <v>12968039305.869158</v>
      </c>
    </row>
    <row r="18" spans="1:14">
      <c r="I18" s="2"/>
      <c r="N18" s="3"/>
    </row>
    <row r="19" spans="1:14">
      <c r="A19" s="1" t="s">
        <v>55</v>
      </c>
      <c r="I19" s="2"/>
      <c r="N19" s="3"/>
    </row>
    <row r="20" spans="1:14">
      <c r="A20" s="1" t="s">
        <v>48</v>
      </c>
      <c r="I20" s="2"/>
      <c r="N20" s="3"/>
    </row>
    <row r="21" spans="1:14">
      <c r="A21" s="1" t="s">
        <v>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</dc:creator>
  <cp:lastModifiedBy>fabian</cp:lastModifiedBy>
  <dcterms:created xsi:type="dcterms:W3CDTF">2023-01-01T17:58:20Z</dcterms:created>
  <dcterms:modified xsi:type="dcterms:W3CDTF">2023-02-13T12:50:23Z</dcterms:modified>
</cp:coreProperties>
</file>