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>
    <definedName name="PopGenZEU">'Feuille 1'!$E$7</definedName>
    <definedName name="PopGenZAS">'Feuille 1'!$E$8</definedName>
    <definedName name="popGenZUSA">'Feuille 1'!$E$6</definedName>
  </definedNames>
  <calcPr/>
</workbook>
</file>

<file path=xl/sharedStrings.xml><?xml version="1.0" encoding="utf-8"?>
<sst xmlns="http://schemas.openxmlformats.org/spreadsheetml/2006/main" count="162" uniqueCount="55">
  <si>
    <t>Taux de retour campagne digitale e-Commerce</t>
  </si>
  <si>
    <t>Vente / magasin cible / Qi</t>
  </si>
  <si>
    <t>Taux de conversion campagne e-Commerce</t>
  </si>
  <si>
    <t>Populations</t>
  </si>
  <si>
    <t>GenZ/Millenials</t>
  </si>
  <si>
    <t>% Fort pouvoir achat</t>
  </si>
  <si>
    <t>Population GenZ</t>
  </si>
  <si>
    <t>% Sport de glisse et à risque</t>
  </si>
  <si>
    <t>% Micro mobilité</t>
  </si>
  <si>
    <t>% Endurance</t>
  </si>
  <si>
    <t>Segment Sport de glisse et à risque</t>
  </si>
  <si>
    <t>Segment Micro-mobilité</t>
  </si>
  <si>
    <t>Segment Endurance</t>
  </si>
  <si>
    <t>USA</t>
  </si>
  <si>
    <t xml:space="preserve">Europe </t>
  </si>
  <si>
    <t>Asia</t>
  </si>
  <si>
    <t>Total</t>
  </si>
  <si>
    <t>Year 1</t>
  </si>
  <si>
    <t>Year 2</t>
  </si>
  <si>
    <t>Year 3</t>
  </si>
  <si>
    <t>Q1</t>
  </si>
  <si>
    <t>Q2</t>
  </si>
  <si>
    <t>Q3</t>
  </si>
  <si>
    <t>Q4</t>
  </si>
  <si>
    <t>Segment cible 1</t>
  </si>
  <si>
    <t>Sports de glisse et à risque</t>
  </si>
  <si>
    <t>Segment cible 2</t>
  </si>
  <si>
    <t>Micro-Mobilité</t>
  </si>
  <si>
    <t>Segment cible 3</t>
  </si>
  <si>
    <t>Endurance</t>
  </si>
  <si>
    <t>Collabs (Red Bull, etc.)</t>
  </si>
  <si>
    <t>Evenement physique (branding)</t>
  </si>
  <si>
    <t>Campagnes digitales associées</t>
  </si>
  <si>
    <t>Nombre total campagnes associés</t>
  </si>
  <si>
    <t>Population Cibles</t>
  </si>
  <si>
    <t>Retour campagne</t>
  </si>
  <si>
    <t>Conversion campagne e-Commerce</t>
  </si>
  <si>
    <t>Conversion cumulée e-Commerce</t>
  </si>
  <si>
    <t>Influenceurs signés</t>
  </si>
  <si>
    <t>Evenement Influenceur (branding)</t>
  </si>
  <si>
    <t>Population influenceur</t>
  </si>
  <si>
    <t xml:space="preserve">Nx Nombre de magasins segment cible </t>
  </si>
  <si>
    <t xml:space="preserve">Conversion nx magasins cibles </t>
  </si>
  <si>
    <t>Vente magasins cumulé</t>
  </si>
  <si>
    <t>Total conversion</t>
  </si>
  <si>
    <t>Total conversion cumulée</t>
  </si>
  <si>
    <t>Total Part de marché / GenZ+Millenials USA</t>
  </si>
  <si>
    <t>EU</t>
  </si>
  <si>
    <t>Total Part de marché / GenZ+Millenials EU</t>
  </si>
  <si>
    <t>ASIA</t>
  </si>
  <si>
    <t>Total Part de marché / GenZ+Millenials ASIA</t>
  </si>
  <si>
    <t>Total conversion World</t>
  </si>
  <si>
    <t>Total conversion cumulée World</t>
  </si>
  <si>
    <t>Total Part de marché / GenZ+Millenials World</t>
  </si>
  <si>
    <t>Progression part de marché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</si>
</sst>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0%"/>
    <numFmt numFmtId="165" formatCode="0.000%"/>
  </numFmts>
  <fonts count="3">
    <font>
      <sz val="10.0"/>
      <color rgb="FF000000"/>
      <name val="Arial"/>
      <scheme val="minor"/>
    </font>
    <font>
      <color theme="1"/>
      <name val="Arial"/>
      <scheme val="minor"/>
    </font>
    <font>
      <color rgb="FF9900FF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A4C2F4"/>
        <bgColor rgb="FFA4C2F4"/>
      </patternFill>
    </fill>
  </fills>
  <borders count="1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2" fillId="0" fontId="1" numFmtId="0" xfId="0" applyBorder="1" applyFont="1"/>
    <xf borderId="3" fillId="0" fontId="2" numFmtId="9" xfId="0" applyAlignment="1" applyBorder="1" applyFont="1" applyNumberFormat="1">
      <alignment readingOrder="0"/>
    </xf>
    <xf borderId="4" fillId="0" fontId="1" numFmtId="0" xfId="0" applyAlignment="1" applyBorder="1" applyFont="1">
      <alignment readingOrder="0"/>
    </xf>
    <xf borderId="5" fillId="0" fontId="1" numFmtId="0" xfId="0" applyBorder="1" applyFont="1"/>
    <xf borderId="6" fillId="0" fontId="2" numFmtId="0" xfId="0" applyBorder="1" applyFont="1"/>
    <xf borderId="7" fillId="0" fontId="1" numFmtId="0" xfId="0" applyAlignment="1" applyBorder="1" applyFont="1">
      <alignment readingOrder="0"/>
    </xf>
    <xf borderId="8" fillId="0" fontId="1" numFmtId="0" xfId="0" applyBorder="1" applyFont="1"/>
    <xf borderId="9" fillId="0" fontId="2" numFmtId="10" xfId="0" applyAlignment="1" applyBorder="1" applyFont="1" applyNumberFormat="1">
      <alignment readingOrder="0"/>
    </xf>
    <xf borderId="0" fillId="0" fontId="1" numFmtId="10" xfId="0" applyAlignment="1" applyFont="1" applyNumberFormat="1">
      <alignment readingOrder="0"/>
    </xf>
    <xf borderId="0" fillId="0" fontId="1" numFmtId="0" xfId="0" applyAlignment="1" applyFont="1">
      <alignment vertical="center"/>
    </xf>
    <xf borderId="0" fillId="2" fontId="1" numFmtId="0" xfId="0" applyAlignment="1" applyFill="1" applyFont="1">
      <alignment readingOrder="0" vertical="center"/>
    </xf>
    <xf borderId="0" fillId="2" fontId="1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readingOrder="0"/>
    </xf>
    <xf borderId="0" fillId="0" fontId="2" numFmtId="3" xfId="0" applyAlignment="1" applyFont="1" applyNumberFormat="1">
      <alignment readingOrder="0"/>
    </xf>
    <xf borderId="0" fillId="0" fontId="2" numFmtId="9" xfId="0" applyAlignment="1" applyFont="1" applyNumberFormat="1">
      <alignment readingOrder="0"/>
    </xf>
    <xf borderId="0" fillId="0" fontId="1" numFmtId="3" xfId="0" applyAlignment="1" applyFont="1" applyNumberFormat="1">
      <alignment readingOrder="0"/>
    </xf>
    <xf borderId="0" fillId="0" fontId="1" numFmtId="3" xfId="0" applyFont="1" applyNumberFormat="1"/>
    <xf borderId="8" fillId="0" fontId="2" numFmtId="3" xfId="0" applyAlignment="1" applyBorder="1" applyFont="1" applyNumberFormat="1">
      <alignment readingOrder="0"/>
    </xf>
    <xf borderId="8" fillId="0" fontId="2" numFmtId="9" xfId="0" applyAlignment="1" applyBorder="1" applyFont="1" applyNumberFormat="1">
      <alignment readingOrder="0"/>
    </xf>
    <xf borderId="8" fillId="0" fontId="1" numFmtId="3" xfId="0" applyAlignment="1" applyBorder="1" applyFont="1" applyNumberFormat="1">
      <alignment readingOrder="0"/>
    </xf>
    <xf borderId="8" fillId="0" fontId="1" numFmtId="3" xfId="0" applyBorder="1" applyFont="1" applyNumberFormat="1"/>
    <xf borderId="0" fillId="3" fontId="1" numFmtId="0" xfId="0" applyFill="1" applyFont="1"/>
    <xf borderId="0" fillId="3" fontId="1" numFmtId="0" xfId="0" applyAlignment="1" applyFont="1">
      <alignment readingOrder="0"/>
    </xf>
    <xf borderId="0" fillId="3" fontId="2" numFmtId="0" xfId="0" applyAlignment="1" applyFont="1">
      <alignment horizontal="center" readingOrder="0"/>
    </xf>
    <xf borderId="0" fillId="3" fontId="1" numFmtId="0" xfId="0" applyAlignment="1" applyFont="1">
      <alignment horizontal="center" readingOrder="0"/>
    </xf>
    <xf borderId="0" fillId="0" fontId="1" numFmtId="0" xfId="0" applyAlignment="1" applyFont="1">
      <alignment horizontal="center"/>
    </xf>
    <xf borderId="0" fillId="4" fontId="1" numFmtId="0" xfId="0" applyAlignment="1" applyFill="1" applyFont="1">
      <alignment readingOrder="0"/>
    </xf>
    <xf borderId="0" fillId="4" fontId="2" numFmtId="0" xfId="0" applyAlignment="1" applyFont="1">
      <alignment readingOrder="0"/>
    </xf>
    <xf borderId="0" fillId="4" fontId="1" numFmtId="0" xfId="0" applyFont="1"/>
    <xf borderId="0" fillId="0" fontId="2" numFmtId="0" xfId="0" applyAlignment="1" applyFont="1">
      <alignment readingOrder="0"/>
    </xf>
    <xf borderId="0" fillId="0" fontId="1" numFmtId="0" xfId="0" applyFont="1"/>
    <xf borderId="0" fillId="0" fontId="1" numFmtId="164" xfId="0" applyFont="1" applyNumberFormat="1"/>
    <xf borderId="4" fillId="2" fontId="1" numFmtId="0" xfId="0" applyAlignment="1" applyBorder="1" applyFont="1">
      <alignment readingOrder="0"/>
    </xf>
    <xf borderId="5" fillId="2" fontId="1" numFmtId="165" xfId="0" applyBorder="1" applyFont="1" applyNumberFormat="1"/>
    <xf borderId="5" fillId="2" fontId="1" numFmtId="0" xfId="0" applyBorder="1" applyFont="1"/>
    <xf borderId="6" fillId="2" fontId="1" numFmtId="165" xfId="0" applyBorder="1" applyFont="1" applyNumberFormat="1"/>
    <xf borderId="0" fillId="2" fontId="1" numFmtId="0" xfId="0" applyAlignment="1" applyFont="1">
      <alignment readingOrder="0"/>
    </xf>
    <xf borderId="0" fillId="2" fontId="1" numFmtId="3" xfId="0" applyFont="1" applyNumberFormat="1"/>
    <xf borderId="0" fillId="2" fontId="1" numFmtId="0" xfId="0" applyFont="1"/>
    <xf borderId="0" fillId="2" fontId="1" numFmtId="10" xfId="0" applyFont="1" applyNumberFormat="1"/>
    <xf borderId="0" fillId="2" fontId="1" numFmtId="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2" max="2" width="36.88"/>
    <col customWidth="1" min="5" max="5" width="15.63"/>
    <col customWidth="1" min="7" max="7" width="7.0"/>
    <col customWidth="1" min="8" max="8" width="9.5"/>
    <col customWidth="1" min="13" max="13" width="6.13"/>
  </cols>
  <sheetData>
    <row r="2">
      <c r="B2" s="1" t="s">
        <v>0</v>
      </c>
      <c r="C2" s="2"/>
      <c r="D2" s="3">
        <v>0.05</v>
      </c>
      <c r="I2" s="4" t="s">
        <v>1</v>
      </c>
      <c r="J2" s="5"/>
      <c r="K2" s="6">
        <f>2*4*3</f>
        <v>24</v>
      </c>
    </row>
    <row r="3">
      <c r="B3" s="7" t="s">
        <v>2</v>
      </c>
      <c r="C3" s="8"/>
      <c r="D3" s="9">
        <v>0.005</v>
      </c>
      <c r="J3" s="10"/>
    </row>
    <row r="5">
      <c r="A5" s="11"/>
      <c r="B5" s="12" t="s">
        <v>3</v>
      </c>
      <c r="C5" s="12" t="s">
        <v>4</v>
      </c>
      <c r="D5" s="13" t="s">
        <v>5</v>
      </c>
      <c r="E5" s="12" t="s">
        <v>6</v>
      </c>
      <c r="F5" s="13" t="s">
        <v>7</v>
      </c>
      <c r="G5" s="13" t="s">
        <v>8</v>
      </c>
      <c r="H5" s="13" t="s">
        <v>9</v>
      </c>
      <c r="I5" s="13" t="s">
        <v>10</v>
      </c>
      <c r="J5" s="13" t="s">
        <v>11</v>
      </c>
      <c r="K5" s="13" t="s">
        <v>12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>
      <c r="B6" s="14" t="s">
        <v>13</v>
      </c>
      <c r="C6" s="15">
        <v>5.0E7</v>
      </c>
      <c r="D6" s="16">
        <v>0.1</v>
      </c>
      <c r="E6" s="17">
        <f t="shared" ref="E6:E8" si="2">C6*D6</f>
        <v>5000000</v>
      </c>
      <c r="F6" s="16">
        <v>0.3</v>
      </c>
      <c r="G6" s="16">
        <v>0.2</v>
      </c>
      <c r="H6" s="16">
        <v>0.3</v>
      </c>
      <c r="I6" s="18">
        <f t="shared" ref="I6:K6" si="1">$E6*F6</f>
        <v>1500000</v>
      </c>
      <c r="J6" s="18">
        <f t="shared" si="1"/>
        <v>1000000</v>
      </c>
      <c r="K6" s="18">
        <f t="shared" si="1"/>
        <v>1500000</v>
      </c>
    </row>
    <row r="7">
      <c r="B7" s="14" t="s">
        <v>14</v>
      </c>
      <c r="C7" s="15">
        <v>1.2E8</v>
      </c>
      <c r="D7" s="16">
        <v>0.08</v>
      </c>
      <c r="E7" s="17">
        <f t="shared" si="2"/>
        <v>9600000</v>
      </c>
      <c r="F7" s="16">
        <v>0.4</v>
      </c>
      <c r="G7" s="16">
        <v>0.5</v>
      </c>
      <c r="H7" s="16">
        <v>0.2</v>
      </c>
      <c r="I7" s="18">
        <f t="shared" ref="I7:K7" si="3">$E7*F7</f>
        <v>3840000</v>
      </c>
      <c r="J7" s="18">
        <f t="shared" si="3"/>
        <v>4800000</v>
      </c>
      <c r="K7" s="18">
        <f t="shared" si="3"/>
        <v>1920000</v>
      </c>
    </row>
    <row r="8">
      <c r="B8" s="14" t="s">
        <v>15</v>
      </c>
      <c r="C8" s="19">
        <v>5.0E8</v>
      </c>
      <c r="D8" s="20">
        <v>0.02</v>
      </c>
      <c r="E8" s="21">
        <f t="shared" si="2"/>
        <v>10000000</v>
      </c>
      <c r="F8" s="20">
        <v>0.1</v>
      </c>
      <c r="G8" s="20">
        <v>0.6</v>
      </c>
      <c r="H8" s="20">
        <v>0.1</v>
      </c>
      <c r="I8" s="22">
        <f t="shared" ref="I8:K8" si="4">$E8*F8</f>
        <v>1000000</v>
      </c>
      <c r="J8" s="22">
        <f t="shared" si="4"/>
        <v>6000000</v>
      </c>
      <c r="K8" s="22">
        <f t="shared" si="4"/>
        <v>1000000</v>
      </c>
    </row>
    <row r="9">
      <c r="B9" s="14" t="s">
        <v>16</v>
      </c>
      <c r="C9" s="18">
        <f>SUM(C6:C8)</f>
        <v>670000000</v>
      </c>
      <c r="E9" s="18">
        <f>SUM(E6:E8)</f>
        <v>24600000</v>
      </c>
    </row>
    <row r="10">
      <c r="B10" s="23"/>
      <c r="C10" s="24" t="s">
        <v>17</v>
      </c>
      <c r="D10" s="23"/>
      <c r="E10" s="23"/>
      <c r="F10" s="23"/>
      <c r="H10" s="23"/>
      <c r="I10" s="24" t="s">
        <v>18</v>
      </c>
      <c r="J10" s="23"/>
      <c r="K10" s="23"/>
      <c r="L10" s="23"/>
      <c r="N10" s="23"/>
      <c r="O10" s="24" t="s">
        <v>19</v>
      </c>
      <c r="P10" s="23"/>
      <c r="Q10" s="23"/>
      <c r="R10" s="23"/>
    </row>
    <row r="11">
      <c r="A11" s="14" t="s">
        <v>13</v>
      </c>
      <c r="B11" s="25">
        <v>1.0</v>
      </c>
      <c r="C11" s="26" t="s">
        <v>20</v>
      </c>
      <c r="D11" s="26" t="s">
        <v>21</v>
      </c>
      <c r="E11" s="26" t="s">
        <v>22</v>
      </c>
      <c r="F11" s="26" t="s">
        <v>23</v>
      </c>
      <c r="G11" s="27"/>
      <c r="H11" s="25">
        <v>2.0</v>
      </c>
      <c r="I11" s="26" t="s">
        <v>20</v>
      </c>
      <c r="J11" s="26" t="s">
        <v>21</v>
      </c>
      <c r="K11" s="26" t="s">
        <v>22</v>
      </c>
      <c r="L11" s="26" t="s">
        <v>23</v>
      </c>
      <c r="M11" s="27"/>
      <c r="N11" s="25">
        <v>3.0</v>
      </c>
      <c r="O11" s="26" t="s">
        <v>20</v>
      </c>
      <c r="P11" s="26" t="s">
        <v>21</v>
      </c>
      <c r="Q11" s="26" t="s">
        <v>22</v>
      </c>
      <c r="R11" s="26" t="s">
        <v>23</v>
      </c>
    </row>
    <row r="12">
      <c r="B12" s="14" t="s">
        <v>24</v>
      </c>
      <c r="C12" s="14" t="s">
        <v>25</v>
      </c>
      <c r="H12" s="14" t="s">
        <v>25</v>
      </c>
      <c r="N12" s="14" t="s">
        <v>25</v>
      </c>
    </row>
    <row r="13">
      <c r="B13" s="14" t="s">
        <v>26</v>
      </c>
      <c r="H13" s="14" t="s">
        <v>27</v>
      </c>
      <c r="N13" s="14" t="s">
        <v>27</v>
      </c>
    </row>
    <row r="14">
      <c r="B14" s="14" t="s">
        <v>28</v>
      </c>
      <c r="N14" s="14" t="s">
        <v>29</v>
      </c>
    </row>
    <row r="16">
      <c r="B16" s="28" t="s">
        <v>30</v>
      </c>
      <c r="C16" s="29">
        <v>2.0</v>
      </c>
      <c r="D16" s="30"/>
      <c r="E16" s="30"/>
      <c r="F16" s="30"/>
      <c r="H16" s="30"/>
      <c r="I16" s="29">
        <v>4.0</v>
      </c>
      <c r="J16" s="30"/>
      <c r="K16" s="30"/>
      <c r="L16" s="30"/>
      <c r="N16" s="30"/>
      <c r="O16" s="29">
        <v>6.0</v>
      </c>
      <c r="P16" s="30"/>
      <c r="Q16" s="30"/>
      <c r="R16" s="30"/>
    </row>
    <row r="17">
      <c r="B17" s="14" t="s">
        <v>31</v>
      </c>
      <c r="C17" s="14">
        <f>C16</f>
        <v>2</v>
      </c>
      <c r="E17" s="14">
        <f>C16</f>
        <v>2</v>
      </c>
      <c r="I17" s="14">
        <f>I16</f>
        <v>4</v>
      </c>
      <c r="K17" s="14">
        <f>I16</f>
        <v>4</v>
      </c>
      <c r="O17" s="14">
        <f>O16</f>
        <v>6</v>
      </c>
      <c r="Q17" s="14">
        <f>O16</f>
        <v>6</v>
      </c>
    </row>
    <row r="18">
      <c r="B18" s="14" t="s">
        <v>32</v>
      </c>
      <c r="C18" s="31">
        <v>3.0</v>
      </c>
      <c r="D18" s="14">
        <v>3.0</v>
      </c>
      <c r="E18" s="14">
        <v>3.0</v>
      </c>
      <c r="F18" s="14">
        <v>3.0</v>
      </c>
      <c r="I18" s="31">
        <v>3.0</v>
      </c>
      <c r="J18" s="14">
        <v>3.0</v>
      </c>
      <c r="K18" s="14">
        <v>3.0</v>
      </c>
      <c r="L18" s="14">
        <v>3.0</v>
      </c>
      <c r="O18" s="31">
        <v>3.0</v>
      </c>
      <c r="P18" s="14">
        <v>3.0</v>
      </c>
      <c r="Q18" s="14">
        <v>3.0</v>
      </c>
      <c r="R18" s="14">
        <v>3.0</v>
      </c>
    </row>
    <row r="19">
      <c r="B19" s="14" t="s">
        <v>33</v>
      </c>
      <c r="C19" s="32">
        <f>C17*C18</f>
        <v>6</v>
      </c>
      <c r="D19" s="32">
        <f>C17*D18</f>
        <v>6</v>
      </c>
      <c r="E19" s="32">
        <f>E17*E18</f>
        <v>6</v>
      </c>
      <c r="F19" s="32">
        <f>E17*F18</f>
        <v>6</v>
      </c>
      <c r="I19" s="32">
        <f>I17*I18</f>
        <v>12</v>
      </c>
      <c r="J19" s="32">
        <f>I17*J18</f>
        <v>12</v>
      </c>
      <c r="K19" s="32">
        <f>K17*K18</f>
        <v>12</v>
      </c>
      <c r="L19" s="32">
        <f>K17*L18</f>
        <v>12</v>
      </c>
      <c r="O19" s="32">
        <f>O17*O18</f>
        <v>18</v>
      </c>
      <c r="P19" s="32">
        <f>O17*P18</f>
        <v>18</v>
      </c>
      <c r="Q19" s="32">
        <f>Q17*Q18</f>
        <v>18</v>
      </c>
      <c r="R19" s="32">
        <f>Q17*R18</f>
        <v>18</v>
      </c>
    </row>
    <row r="20">
      <c r="B20" s="14" t="s">
        <v>34</v>
      </c>
      <c r="C20" s="18">
        <f t="shared" ref="C20:F20" si="5">$I$6</f>
        <v>1500000</v>
      </c>
      <c r="D20" s="18">
        <f t="shared" si="5"/>
        <v>1500000</v>
      </c>
      <c r="E20" s="18">
        <f t="shared" si="5"/>
        <v>1500000</v>
      </c>
      <c r="F20" s="18">
        <f t="shared" si="5"/>
        <v>1500000</v>
      </c>
      <c r="I20" s="18">
        <f>$I$6+$J$6</f>
        <v>2500000</v>
      </c>
      <c r="J20" s="18">
        <f t="shared" ref="J20:L20" si="6">I20</f>
        <v>2500000</v>
      </c>
      <c r="K20" s="18">
        <f t="shared" si="6"/>
        <v>2500000</v>
      </c>
      <c r="L20" s="18">
        <f t="shared" si="6"/>
        <v>2500000</v>
      </c>
      <c r="O20" s="18">
        <f>$I$6+$J$6+$K$6</f>
        <v>4000000</v>
      </c>
      <c r="P20" s="18">
        <f t="shared" ref="P20:R20" si="7">O20</f>
        <v>4000000</v>
      </c>
      <c r="Q20" s="18">
        <f t="shared" si="7"/>
        <v>4000000</v>
      </c>
      <c r="R20" s="18">
        <f t="shared" si="7"/>
        <v>4000000</v>
      </c>
    </row>
    <row r="21">
      <c r="B21" s="14" t="s">
        <v>35</v>
      </c>
      <c r="C21" s="18">
        <f t="shared" ref="C21:F21" si="8">C20*$D$2</f>
        <v>75000</v>
      </c>
      <c r="D21" s="18">
        <f t="shared" si="8"/>
        <v>75000</v>
      </c>
      <c r="E21" s="18">
        <f t="shared" si="8"/>
        <v>75000</v>
      </c>
      <c r="F21" s="18">
        <f t="shared" si="8"/>
        <v>75000</v>
      </c>
      <c r="I21" s="18">
        <f t="shared" ref="I21:L21" si="9">I20*$D$2</f>
        <v>125000</v>
      </c>
      <c r="J21" s="18">
        <f t="shared" si="9"/>
        <v>125000</v>
      </c>
      <c r="K21" s="18">
        <f t="shared" si="9"/>
        <v>125000</v>
      </c>
      <c r="L21" s="18">
        <f t="shared" si="9"/>
        <v>125000</v>
      </c>
      <c r="O21" s="18">
        <f t="shared" ref="O21:R21" si="10">O20*$D$2</f>
        <v>200000</v>
      </c>
      <c r="P21" s="18">
        <f t="shared" si="10"/>
        <v>200000</v>
      </c>
      <c r="Q21" s="18">
        <f t="shared" si="10"/>
        <v>200000</v>
      </c>
      <c r="R21" s="18">
        <f t="shared" si="10"/>
        <v>200000</v>
      </c>
    </row>
    <row r="22">
      <c r="B22" s="14" t="s">
        <v>36</v>
      </c>
      <c r="C22" s="18">
        <f t="shared" ref="C22:F22" si="11">C21*$D$3</f>
        <v>375</v>
      </c>
      <c r="D22" s="18">
        <f t="shared" si="11"/>
        <v>375</v>
      </c>
      <c r="E22" s="18">
        <f t="shared" si="11"/>
        <v>375</v>
      </c>
      <c r="F22" s="18">
        <f t="shared" si="11"/>
        <v>375</v>
      </c>
      <c r="I22" s="18">
        <f t="shared" ref="I22:L22" si="12">I21*$D$3</f>
        <v>625</v>
      </c>
      <c r="J22" s="18">
        <f t="shared" si="12"/>
        <v>625</v>
      </c>
      <c r="K22" s="18">
        <f t="shared" si="12"/>
        <v>625</v>
      </c>
      <c r="L22" s="18">
        <f t="shared" si="12"/>
        <v>625</v>
      </c>
      <c r="O22" s="18">
        <f t="shared" ref="O22:R22" si="13">O21*$D$3</f>
        <v>1000</v>
      </c>
      <c r="P22" s="18">
        <f t="shared" si="13"/>
        <v>1000</v>
      </c>
      <c r="Q22" s="18">
        <f t="shared" si="13"/>
        <v>1000</v>
      </c>
      <c r="R22" s="18">
        <f t="shared" si="13"/>
        <v>1000</v>
      </c>
    </row>
    <row r="23">
      <c r="B23" s="14" t="s">
        <v>37</v>
      </c>
      <c r="C23" s="18">
        <f>C22</f>
        <v>375</v>
      </c>
      <c r="D23" s="18">
        <f t="shared" ref="D23:F23" si="14">C23+D22</f>
        <v>750</v>
      </c>
      <c r="E23" s="18">
        <f t="shared" si="14"/>
        <v>1125</v>
      </c>
      <c r="F23" s="18">
        <f t="shared" si="14"/>
        <v>1500</v>
      </c>
      <c r="I23" s="18">
        <f>I22</f>
        <v>625</v>
      </c>
      <c r="J23" s="18">
        <f t="shared" ref="J23:L23" si="15">I23+J22</f>
        <v>1250</v>
      </c>
      <c r="K23" s="18">
        <f t="shared" si="15"/>
        <v>1875</v>
      </c>
      <c r="L23" s="18">
        <f t="shared" si="15"/>
        <v>2500</v>
      </c>
      <c r="O23" s="18">
        <f>O22</f>
        <v>1000</v>
      </c>
      <c r="P23" s="18">
        <f t="shared" ref="P23:R23" si="16">O23+P22</f>
        <v>2000</v>
      </c>
      <c r="Q23" s="18">
        <f t="shared" si="16"/>
        <v>3000</v>
      </c>
      <c r="R23" s="18">
        <f t="shared" si="16"/>
        <v>4000</v>
      </c>
    </row>
    <row r="25">
      <c r="B25" s="28" t="s">
        <v>38</v>
      </c>
      <c r="C25" s="29">
        <v>4.0</v>
      </c>
      <c r="D25" s="30"/>
      <c r="E25" s="30"/>
      <c r="F25" s="30"/>
      <c r="H25" s="30"/>
      <c r="I25" s="28">
        <v>8.0</v>
      </c>
      <c r="J25" s="30"/>
      <c r="K25" s="30"/>
      <c r="L25" s="30"/>
      <c r="N25" s="30"/>
      <c r="O25" s="28">
        <v>12.0</v>
      </c>
      <c r="P25" s="30"/>
      <c r="Q25" s="30"/>
      <c r="R25" s="30"/>
    </row>
    <row r="26">
      <c r="B26" s="14" t="s">
        <v>39</v>
      </c>
      <c r="C26" s="14">
        <f>C25</f>
        <v>4</v>
      </c>
      <c r="E26" s="14">
        <f>C25</f>
        <v>4</v>
      </c>
      <c r="I26" s="14">
        <f>I25</f>
        <v>8</v>
      </c>
      <c r="K26" s="14">
        <f>I25</f>
        <v>8</v>
      </c>
      <c r="O26" s="14">
        <f>O25</f>
        <v>12</v>
      </c>
    </row>
    <row r="27">
      <c r="B27" s="14" t="s">
        <v>32</v>
      </c>
      <c r="C27" s="31">
        <v>3.0</v>
      </c>
      <c r="D27" s="14">
        <v>3.0</v>
      </c>
      <c r="E27" s="14">
        <v>3.0</v>
      </c>
      <c r="F27" s="14">
        <v>3.0</v>
      </c>
      <c r="I27" s="14">
        <v>3.0</v>
      </c>
      <c r="J27" s="14">
        <v>3.0</v>
      </c>
      <c r="K27" s="14">
        <v>3.0</v>
      </c>
      <c r="L27" s="14">
        <v>3.0</v>
      </c>
      <c r="O27" s="14">
        <v>3.0</v>
      </c>
      <c r="P27" s="14">
        <f t="shared" ref="P27:R27" si="17">O27</f>
        <v>3</v>
      </c>
      <c r="Q27" s="14">
        <f t="shared" si="17"/>
        <v>3</v>
      </c>
      <c r="R27" s="14">
        <f t="shared" si="17"/>
        <v>3</v>
      </c>
    </row>
    <row r="28">
      <c r="B28" s="14" t="s">
        <v>33</v>
      </c>
      <c r="C28" s="32">
        <f>C26*C27</f>
        <v>12</v>
      </c>
      <c r="D28" s="32">
        <f>C26*D27</f>
        <v>12</v>
      </c>
      <c r="E28" s="32">
        <f>E26*E27</f>
        <v>12</v>
      </c>
      <c r="F28" s="32">
        <f>E26*F27</f>
        <v>12</v>
      </c>
      <c r="I28" s="32">
        <f>I26*I27</f>
        <v>24</v>
      </c>
      <c r="J28" s="32">
        <f>I26*J27</f>
        <v>24</v>
      </c>
      <c r="K28" s="32">
        <f>K26*K27</f>
        <v>24</v>
      </c>
      <c r="L28" s="32">
        <f>K26*L27</f>
        <v>24</v>
      </c>
      <c r="O28" s="32">
        <f>O26*O27</f>
        <v>36</v>
      </c>
      <c r="P28" s="32">
        <f>O26*P27</f>
        <v>36</v>
      </c>
      <c r="Q28" s="32">
        <f>Q26*Q27</f>
        <v>0</v>
      </c>
      <c r="R28" s="32">
        <f>Q26*R27</f>
        <v>0</v>
      </c>
    </row>
    <row r="29">
      <c r="B29" s="14" t="s">
        <v>40</v>
      </c>
      <c r="C29" s="17">
        <f>1000000*C26</f>
        <v>4000000</v>
      </c>
      <c r="D29" s="18">
        <f t="shared" ref="D29:F29" si="18">C29</f>
        <v>4000000</v>
      </c>
      <c r="E29" s="18">
        <f t="shared" si="18"/>
        <v>4000000</v>
      </c>
      <c r="F29" s="18">
        <f t="shared" si="18"/>
        <v>4000000</v>
      </c>
      <c r="I29" s="17">
        <f>1000000*I26</f>
        <v>8000000</v>
      </c>
      <c r="J29" s="18">
        <f t="shared" ref="J29:L29" si="19">I29</f>
        <v>8000000</v>
      </c>
      <c r="K29" s="18">
        <f t="shared" si="19"/>
        <v>8000000</v>
      </c>
      <c r="L29" s="18">
        <f t="shared" si="19"/>
        <v>8000000</v>
      </c>
      <c r="O29" s="17">
        <f>1000000*O26</f>
        <v>12000000</v>
      </c>
      <c r="P29" s="18">
        <f t="shared" ref="P29:R29" si="20">O29</f>
        <v>12000000</v>
      </c>
      <c r="Q29" s="18">
        <f t="shared" si="20"/>
        <v>12000000</v>
      </c>
      <c r="R29" s="18">
        <f t="shared" si="20"/>
        <v>12000000</v>
      </c>
    </row>
    <row r="30">
      <c r="B30" s="14" t="s">
        <v>35</v>
      </c>
      <c r="C30" s="18">
        <f t="shared" ref="C30:F30" si="21">C29*$D$2</f>
        <v>200000</v>
      </c>
      <c r="D30" s="18">
        <f t="shared" si="21"/>
        <v>200000</v>
      </c>
      <c r="E30" s="18">
        <f t="shared" si="21"/>
        <v>200000</v>
      </c>
      <c r="F30" s="18">
        <f t="shared" si="21"/>
        <v>200000</v>
      </c>
      <c r="I30" s="18">
        <f t="shared" ref="I30:L30" si="22">I29*$D$2</f>
        <v>400000</v>
      </c>
      <c r="J30" s="18">
        <f t="shared" si="22"/>
        <v>400000</v>
      </c>
      <c r="K30" s="18">
        <f t="shared" si="22"/>
        <v>400000</v>
      </c>
      <c r="L30" s="18">
        <f t="shared" si="22"/>
        <v>400000</v>
      </c>
      <c r="O30" s="18">
        <f t="shared" ref="O30:R30" si="23">O29*$D$2</f>
        <v>600000</v>
      </c>
      <c r="P30" s="18">
        <f t="shared" si="23"/>
        <v>600000</v>
      </c>
      <c r="Q30" s="18">
        <f t="shared" si="23"/>
        <v>600000</v>
      </c>
      <c r="R30" s="18">
        <f t="shared" si="23"/>
        <v>600000</v>
      </c>
    </row>
    <row r="31">
      <c r="B31" s="14" t="s">
        <v>36</v>
      </c>
      <c r="C31" s="18">
        <f t="shared" ref="C31:F31" si="24">C30*$D$3</f>
        <v>1000</v>
      </c>
      <c r="D31" s="18">
        <f t="shared" si="24"/>
        <v>1000</v>
      </c>
      <c r="E31" s="18">
        <f t="shared" si="24"/>
        <v>1000</v>
      </c>
      <c r="F31" s="18">
        <f t="shared" si="24"/>
        <v>1000</v>
      </c>
      <c r="I31" s="18">
        <f t="shared" ref="I31:L31" si="25">I30*$D$3</f>
        <v>2000</v>
      </c>
      <c r="J31" s="18">
        <f t="shared" si="25"/>
        <v>2000</v>
      </c>
      <c r="K31" s="18">
        <f t="shared" si="25"/>
        <v>2000</v>
      </c>
      <c r="L31" s="18">
        <f t="shared" si="25"/>
        <v>2000</v>
      </c>
      <c r="O31" s="18">
        <f t="shared" ref="O31:R31" si="26">O30*$D$3</f>
        <v>3000</v>
      </c>
      <c r="P31" s="18">
        <f t="shared" si="26"/>
        <v>3000</v>
      </c>
      <c r="Q31" s="18">
        <f t="shared" si="26"/>
        <v>3000</v>
      </c>
      <c r="R31" s="18">
        <f t="shared" si="26"/>
        <v>3000</v>
      </c>
    </row>
    <row r="32">
      <c r="B32" s="14" t="s">
        <v>37</v>
      </c>
      <c r="C32" s="18">
        <f>C31</f>
        <v>1000</v>
      </c>
      <c r="D32" s="18">
        <f t="shared" ref="D32:F32" si="27">C32+D31</f>
        <v>2000</v>
      </c>
      <c r="E32" s="18">
        <f t="shared" si="27"/>
        <v>3000</v>
      </c>
      <c r="F32" s="18">
        <f t="shared" si="27"/>
        <v>4000</v>
      </c>
      <c r="I32" s="18">
        <f>I31</f>
        <v>2000</v>
      </c>
      <c r="J32" s="18">
        <f t="shared" ref="J32:L32" si="28">I32+J31</f>
        <v>4000</v>
      </c>
      <c r="K32" s="18">
        <f t="shared" si="28"/>
        <v>6000</v>
      </c>
      <c r="L32" s="18">
        <f t="shared" si="28"/>
        <v>8000</v>
      </c>
      <c r="O32" s="18">
        <f>O31</f>
        <v>3000</v>
      </c>
      <c r="P32" s="18">
        <f t="shared" ref="P32:R32" si="29">O32+P31</f>
        <v>6000</v>
      </c>
      <c r="Q32" s="18">
        <f t="shared" si="29"/>
        <v>9000</v>
      </c>
      <c r="R32" s="18">
        <f t="shared" si="29"/>
        <v>12000</v>
      </c>
    </row>
    <row r="33">
      <c r="C33" s="33"/>
      <c r="D33" s="33"/>
      <c r="E33" s="33"/>
      <c r="F33" s="33"/>
      <c r="I33" s="33"/>
      <c r="J33" s="33"/>
      <c r="K33" s="33"/>
      <c r="L33" s="33"/>
      <c r="O33" s="33"/>
      <c r="P33" s="33"/>
      <c r="Q33" s="33"/>
      <c r="R33" s="33"/>
    </row>
    <row r="34">
      <c r="B34" s="28" t="s">
        <v>41</v>
      </c>
      <c r="C34" s="29">
        <v>50.0</v>
      </c>
      <c r="D34" s="30">
        <f t="shared" ref="D34:F34" si="30">C34</f>
        <v>50</v>
      </c>
      <c r="E34" s="30">
        <f t="shared" si="30"/>
        <v>50</v>
      </c>
      <c r="F34" s="30">
        <f t="shared" si="30"/>
        <v>50</v>
      </c>
      <c r="H34" s="30"/>
      <c r="I34" s="28">
        <f>C34*H11</f>
        <v>100</v>
      </c>
      <c r="J34" s="30">
        <f t="shared" ref="J34:L34" si="31">I34</f>
        <v>100</v>
      </c>
      <c r="K34" s="30">
        <f t="shared" si="31"/>
        <v>100</v>
      </c>
      <c r="L34" s="30">
        <f t="shared" si="31"/>
        <v>100</v>
      </c>
      <c r="N34" s="30"/>
      <c r="O34" s="28">
        <f>C34*N11</f>
        <v>150</v>
      </c>
      <c r="P34" s="30">
        <f t="shared" ref="P34:R34" si="32">O34</f>
        <v>150</v>
      </c>
      <c r="Q34" s="30">
        <f t="shared" si="32"/>
        <v>150</v>
      </c>
      <c r="R34" s="30">
        <f t="shared" si="32"/>
        <v>150</v>
      </c>
    </row>
    <row r="35">
      <c r="B35" s="14" t="s">
        <v>42</v>
      </c>
      <c r="C35" s="32">
        <f t="shared" ref="C35:F35" si="33">C34*$K$2</f>
        <v>1200</v>
      </c>
      <c r="D35" s="32">
        <f t="shared" si="33"/>
        <v>1200</v>
      </c>
      <c r="E35" s="32">
        <f t="shared" si="33"/>
        <v>1200</v>
      </c>
      <c r="F35" s="32">
        <f t="shared" si="33"/>
        <v>1200</v>
      </c>
      <c r="I35" s="32">
        <f t="shared" ref="I35:L35" si="34">I34*$K$2</f>
        <v>2400</v>
      </c>
      <c r="J35" s="32">
        <f t="shared" si="34"/>
        <v>2400</v>
      </c>
      <c r="K35" s="32">
        <f t="shared" si="34"/>
        <v>2400</v>
      </c>
      <c r="L35" s="32">
        <f t="shared" si="34"/>
        <v>2400</v>
      </c>
      <c r="O35" s="32">
        <f t="shared" ref="O35:R35" si="35">O34*$K$2</f>
        <v>3600</v>
      </c>
      <c r="P35" s="32">
        <f t="shared" si="35"/>
        <v>3600</v>
      </c>
      <c r="Q35" s="32">
        <f t="shared" si="35"/>
        <v>3600</v>
      </c>
      <c r="R35" s="32">
        <f t="shared" si="35"/>
        <v>3600</v>
      </c>
    </row>
    <row r="36">
      <c r="B36" s="14" t="s">
        <v>43</v>
      </c>
      <c r="C36" s="32">
        <f>C35</f>
        <v>1200</v>
      </c>
      <c r="D36" s="32">
        <f t="shared" ref="D36:F36" si="36">C36+D35</f>
        <v>2400</v>
      </c>
      <c r="E36" s="32">
        <f t="shared" si="36"/>
        <v>3600</v>
      </c>
      <c r="F36" s="32">
        <f t="shared" si="36"/>
        <v>4800</v>
      </c>
      <c r="I36" s="32">
        <f>I35</f>
        <v>2400</v>
      </c>
      <c r="J36" s="32">
        <f t="shared" ref="J36:L36" si="37">I36+J35</f>
        <v>4800</v>
      </c>
      <c r="K36" s="32">
        <f t="shared" si="37"/>
        <v>7200</v>
      </c>
      <c r="L36" s="32">
        <f t="shared" si="37"/>
        <v>9600</v>
      </c>
      <c r="O36" s="32">
        <f>O35</f>
        <v>3600</v>
      </c>
      <c r="P36" s="32">
        <f t="shared" ref="P36:R36" si="38">O36+P35</f>
        <v>7200</v>
      </c>
      <c r="Q36" s="32">
        <f t="shared" si="38"/>
        <v>10800</v>
      </c>
      <c r="R36" s="32">
        <f t="shared" si="38"/>
        <v>14400</v>
      </c>
    </row>
    <row r="38">
      <c r="B38" s="14" t="s">
        <v>44</v>
      </c>
      <c r="C38" s="18">
        <f t="shared" ref="C38:F38" si="39">C22+C31+C35</f>
        <v>2575</v>
      </c>
      <c r="D38" s="18">
        <f t="shared" si="39"/>
        <v>2575</v>
      </c>
      <c r="E38" s="18">
        <f t="shared" si="39"/>
        <v>2575</v>
      </c>
      <c r="F38" s="18">
        <f t="shared" si="39"/>
        <v>2575</v>
      </c>
      <c r="I38" s="18">
        <f t="shared" ref="I38:L38" si="40">I22+I31+I35</f>
        <v>5025</v>
      </c>
      <c r="J38" s="18">
        <f t="shared" si="40"/>
        <v>5025</v>
      </c>
      <c r="K38" s="18">
        <f t="shared" si="40"/>
        <v>5025</v>
      </c>
      <c r="L38" s="18">
        <f t="shared" si="40"/>
        <v>5025</v>
      </c>
      <c r="O38" s="18">
        <f t="shared" ref="O38:R38" si="41">O22+O31+O35</f>
        <v>7600</v>
      </c>
      <c r="P38" s="18">
        <f t="shared" si="41"/>
        <v>7600</v>
      </c>
      <c r="Q38" s="18">
        <f t="shared" si="41"/>
        <v>7600</v>
      </c>
      <c r="R38" s="18">
        <f t="shared" si="41"/>
        <v>7600</v>
      </c>
    </row>
    <row r="39">
      <c r="B39" s="14" t="s">
        <v>45</v>
      </c>
      <c r="C39" s="18">
        <f t="shared" ref="C39:F39" si="42">C23+C32+C36</f>
        <v>2575</v>
      </c>
      <c r="D39" s="18">
        <f t="shared" si="42"/>
        <v>5150</v>
      </c>
      <c r="E39" s="18">
        <f t="shared" si="42"/>
        <v>7725</v>
      </c>
      <c r="F39" s="18">
        <f t="shared" si="42"/>
        <v>10300</v>
      </c>
      <c r="I39" s="18">
        <f>F39+I38</f>
        <v>15325</v>
      </c>
      <c r="J39" s="18">
        <f t="shared" ref="J39:L39" si="43">I39+J38</f>
        <v>20350</v>
      </c>
      <c r="K39" s="18">
        <f t="shared" si="43"/>
        <v>25375</v>
      </c>
      <c r="L39" s="18">
        <f t="shared" si="43"/>
        <v>30400</v>
      </c>
      <c r="O39" s="18">
        <f>L39+O38</f>
        <v>38000</v>
      </c>
      <c r="P39" s="18">
        <f t="shared" ref="P39:R39" si="44">O39+P38</f>
        <v>45600</v>
      </c>
      <c r="Q39" s="18">
        <f t="shared" si="44"/>
        <v>53200</v>
      </c>
      <c r="R39" s="18">
        <f t="shared" si="44"/>
        <v>60800</v>
      </c>
    </row>
    <row r="40">
      <c r="B40" s="34" t="s">
        <v>46</v>
      </c>
      <c r="C40" s="35">
        <f t="shared" ref="C40:F40" si="45">C39/$C$6</f>
        <v>0.0000515</v>
      </c>
      <c r="D40" s="35">
        <f t="shared" si="45"/>
        <v>0.000103</v>
      </c>
      <c r="E40" s="35">
        <f t="shared" si="45"/>
        <v>0.0001545</v>
      </c>
      <c r="F40" s="35">
        <f t="shared" si="45"/>
        <v>0.000206</v>
      </c>
      <c r="G40" s="36"/>
      <c r="H40" s="36"/>
      <c r="I40" s="35">
        <f t="shared" ref="I40:L40" si="46">I39/$C$6</f>
        <v>0.0003065</v>
      </c>
      <c r="J40" s="35">
        <f t="shared" si="46"/>
        <v>0.000407</v>
      </c>
      <c r="K40" s="35">
        <f t="shared" si="46"/>
        <v>0.0005075</v>
      </c>
      <c r="L40" s="35">
        <f t="shared" si="46"/>
        <v>0.000608</v>
      </c>
      <c r="M40" s="36"/>
      <c r="N40" s="36"/>
      <c r="O40" s="35">
        <f t="shared" ref="O40:R40" si="47">O39/$C$6</f>
        <v>0.00076</v>
      </c>
      <c r="P40" s="35">
        <f t="shared" si="47"/>
        <v>0.000912</v>
      </c>
      <c r="Q40" s="35">
        <f t="shared" si="47"/>
        <v>0.001064</v>
      </c>
      <c r="R40" s="37">
        <f t="shared" si="47"/>
        <v>0.001216</v>
      </c>
    </row>
    <row r="43">
      <c r="B43" s="26" t="s">
        <v>17</v>
      </c>
      <c r="H43" s="26" t="s">
        <v>18</v>
      </c>
      <c r="N43" s="26" t="s">
        <v>19</v>
      </c>
    </row>
    <row r="44">
      <c r="A44" s="14" t="s">
        <v>47</v>
      </c>
      <c r="B44" s="25">
        <v>1.0</v>
      </c>
      <c r="C44" s="26" t="s">
        <v>20</v>
      </c>
      <c r="D44" s="26" t="s">
        <v>21</v>
      </c>
      <c r="E44" s="26" t="s">
        <v>22</v>
      </c>
      <c r="F44" s="26" t="s">
        <v>23</v>
      </c>
      <c r="G44" s="27"/>
      <c r="H44" s="25">
        <v>2.0</v>
      </c>
      <c r="I44" s="26" t="s">
        <v>20</v>
      </c>
      <c r="J44" s="26" t="s">
        <v>21</v>
      </c>
      <c r="K44" s="26" t="s">
        <v>22</v>
      </c>
      <c r="L44" s="26" t="s">
        <v>23</v>
      </c>
      <c r="M44" s="27"/>
      <c r="N44" s="25">
        <v>3.0</v>
      </c>
      <c r="O44" s="26" t="s">
        <v>20</v>
      </c>
      <c r="P44" s="26" t="s">
        <v>21</v>
      </c>
      <c r="Q44" s="26" t="s">
        <v>22</v>
      </c>
      <c r="R44" s="26" t="s">
        <v>23</v>
      </c>
    </row>
    <row r="45">
      <c r="B45" s="14" t="s">
        <v>24</v>
      </c>
      <c r="C45" s="14" t="s">
        <v>25</v>
      </c>
      <c r="H45" s="14" t="s">
        <v>25</v>
      </c>
      <c r="N45" s="14" t="s">
        <v>25</v>
      </c>
    </row>
    <row r="46">
      <c r="B46" s="14" t="s">
        <v>26</v>
      </c>
      <c r="H46" s="14" t="s">
        <v>27</v>
      </c>
      <c r="N46" s="14" t="s">
        <v>27</v>
      </c>
    </row>
    <row r="47">
      <c r="B47" s="14" t="s">
        <v>28</v>
      </c>
      <c r="N47" s="14" t="s">
        <v>29</v>
      </c>
    </row>
    <row r="49">
      <c r="B49" s="28" t="s">
        <v>30</v>
      </c>
      <c r="C49" s="29">
        <v>2.0</v>
      </c>
      <c r="D49" s="30"/>
      <c r="E49" s="30"/>
      <c r="F49" s="30"/>
      <c r="H49" s="30"/>
      <c r="I49" s="29">
        <v>4.0</v>
      </c>
      <c r="J49" s="30"/>
      <c r="K49" s="30"/>
      <c r="L49" s="30"/>
      <c r="N49" s="30"/>
      <c r="O49" s="29">
        <v>6.0</v>
      </c>
      <c r="P49" s="30"/>
      <c r="Q49" s="30"/>
      <c r="R49" s="30"/>
    </row>
    <row r="50">
      <c r="B50" s="14" t="s">
        <v>31</v>
      </c>
      <c r="C50" s="14">
        <f>C49</f>
        <v>2</v>
      </c>
      <c r="E50" s="14">
        <f>C49</f>
        <v>2</v>
      </c>
      <c r="I50" s="14">
        <f>I49</f>
        <v>4</v>
      </c>
      <c r="K50" s="14">
        <f>I49</f>
        <v>4</v>
      </c>
      <c r="O50" s="14">
        <f>O49</f>
        <v>6</v>
      </c>
      <c r="Q50" s="14">
        <f>O49</f>
        <v>6</v>
      </c>
    </row>
    <row r="51">
      <c r="B51" s="14" t="s">
        <v>32</v>
      </c>
      <c r="C51" s="31">
        <v>3.0</v>
      </c>
      <c r="D51" s="14">
        <v>3.0</v>
      </c>
      <c r="E51" s="14">
        <v>3.0</v>
      </c>
      <c r="F51" s="14">
        <v>3.0</v>
      </c>
      <c r="I51" s="31">
        <v>3.0</v>
      </c>
      <c r="J51" s="14">
        <v>3.0</v>
      </c>
      <c r="K51" s="14">
        <v>3.0</v>
      </c>
      <c r="L51" s="14">
        <v>3.0</v>
      </c>
      <c r="O51" s="31">
        <v>3.0</v>
      </c>
      <c r="P51" s="14">
        <v>3.0</v>
      </c>
      <c r="Q51" s="14">
        <v>3.0</v>
      </c>
      <c r="R51" s="14">
        <v>3.0</v>
      </c>
    </row>
    <row r="52">
      <c r="B52" s="14" t="s">
        <v>33</v>
      </c>
      <c r="C52" s="32">
        <f>C50*C51</f>
        <v>6</v>
      </c>
      <c r="D52" s="32">
        <f>C50*D51</f>
        <v>6</v>
      </c>
      <c r="E52" s="32">
        <f>E50*E51</f>
        <v>6</v>
      </c>
      <c r="F52" s="32">
        <f>E50*F51</f>
        <v>6</v>
      </c>
      <c r="I52" s="32">
        <f>I50*I51</f>
        <v>12</v>
      </c>
      <c r="J52" s="32">
        <f>I50*J51</f>
        <v>12</v>
      </c>
      <c r="K52" s="32">
        <f>K50*K51</f>
        <v>12</v>
      </c>
      <c r="L52" s="32">
        <f>K50*L51</f>
        <v>12</v>
      </c>
      <c r="O52" s="32">
        <f>O50*O51</f>
        <v>18</v>
      </c>
      <c r="P52" s="32">
        <f>O50*P51</f>
        <v>18</v>
      </c>
      <c r="Q52" s="32">
        <f>Q50*Q51</f>
        <v>18</v>
      </c>
      <c r="R52" s="32">
        <f>Q50*R51</f>
        <v>18</v>
      </c>
    </row>
    <row r="53">
      <c r="B53" s="14" t="s">
        <v>34</v>
      </c>
      <c r="C53" s="18">
        <f>$I$7</f>
        <v>3840000</v>
      </c>
      <c r="D53" s="18">
        <f t="shared" ref="D53:F53" si="48">C53</f>
        <v>3840000</v>
      </c>
      <c r="E53" s="18">
        <f t="shared" si="48"/>
        <v>3840000</v>
      </c>
      <c r="F53" s="18">
        <f t="shared" si="48"/>
        <v>3840000</v>
      </c>
      <c r="I53" s="18">
        <f>$I$7+$J$7</f>
        <v>8640000</v>
      </c>
      <c r="J53" s="18">
        <f t="shared" ref="J53:L53" si="49">I53</f>
        <v>8640000</v>
      </c>
      <c r="K53" s="18">
        <f t="shared" si="49"/>
        <v>8640000</v>
      </c>
      <c r="L53" s="18">
        <f t="shared" si="49"/>
        <v>8640000</v>
      </c>
      <c r="O53" s="18">
        <f>$I$7+$J$7+$K$7</f>
        <v>10560000</v>
      </c>
      <c r="P53" s="18">
        <f t="shared" ref="P53:R53" si="50">O53</f>
        <v>10560000</v>
      </c>
      <c r="Q53" s="18">
        <f t="shared" si="50"/>
        <v>10560000</v>
      </c>
      <c r="R53" s="18">
        <f t="shared" si="50"/>
        <v>10560000</v>
      </c>
    </row>
    <row r="54">
      <c r="B54" s="14" t="s">
        <v>35</v>
      </c>
      <c r="C54" s="18">
        <f t="shared" ref="C54:F54" si="51">C53*$D$2</f>
        <v>192000</v>
      </c>
      <c r="D54" s="18">
        <f t="shared" si="51"/>
        <v>192000</v>
      </c>
      <c r="E54" s="18">
        <f t="shared" si="51"/>
        <v>192000</v>
      </c>
      <c r="F54" s="18">
        <f t="shared" si="51"/>
        <v>192000</v>
      </c>
      <c r="I54" s="18">
        <f t="shared" ref="I54:L54" si="52">I53*$D$2</f>
        <v>432000</v>
      </c>
      <c r="J54" s="18">
        <f t="shared" si="52"/>
        <v>432000</v>
      </c>
      <c r="K54" s="18">
        <f t="shared" si="52"/>
        <v>432000</v>
      </c>
      <c r="L54" s="18">
        <f t="shared" si="52"/>
        <v>432000</v>
      </c>
      <c r="O54" s="18">
        <f t="shared" ref="O54:R54" si="53">O53*$D$2</f>
        <v>528000</v>
      </c>
      <c r="P54" s="18">
        <f t="shared" si="53"/>
        <v>528000</v>
      </c>
      <c r="Q54" s="18">
        <f t="shared" si="53"/>
        <v>528000</v>
      </c>
      <c r="R54" s="18">
        <f t="shared" si="53"/>
        <v>528000</v>
      </c>
    </row>
    <row r="55">
      <c r="B55" s="14" t="s">
        <v>36</v>
      </c>
      <c r="C55" s="18">
        <f t="shared" ref="C55:F55" si="54">C54*$D$3</f>
        <v>960</v>
      </c>
      <c r="D55" s="18">
        <f t="shared" si="54"/>
        <v>960</v>
      </c>
      <c r="E55" s="18">
        <f t="shared" si="54"/>
        <v>960</v>
      </c>
      <c r="F55" s="18">
        <f t="shared" si="54"/>
        <v>960</v>
      </c>
      <c r="I55" s="18">
        <f t="shared" ref="I55:L55" si="55">I54*$D$3</f>
        <v>2160</v>
      </c>
      <c r="J55" s="18">
        <f t="shared" si="55"/>
        <v>2160</v>
      </c>
      <c r="K55" s="18">
        <f t="shared" si="55"/>
        <v>2160</v>
      </c>
      <c r="L55" s="18">
        <f t="shared" si="55"/>
        <v>2160</v>
      </c>
      <c r="O55" s="18">
        <f t="shared" ref="O55:R55" si="56">O54*$D$3</f>
        <v>2640</v>
      </c>
      <c r="P55" s="18">
        <f t="shared" si="56"/>
        <v>2640</v>
      </c>
      <c r="Q55" s="18">
        <f t="shared" si="56"/>
        <v>2640</v>
      </c>
      <c r="R55" s="18">
        <f t="shared" si="56"/>
        <v>2640</v>
      </c>
    </row>
    <row r="56">
      <c r="B56" s="14" t="s">
        <v>37</v>
      </c>
      <c r="C56" s="18">
        <f>C55</f>
        <v>960</v>
      </c>
      <c r="D56" s="18">
        <f t="shared" ref="D56:F56" si="57">C56+D55</f>
        <v>1920</v>
      </c>
      <c r="E56" s="18">
        <f t="shared" si="57"/>
        <v>2880</v>
      </c>
      <c r="F56" s="18">
        <f t="shared" si="57"/>
        <v>3840</v>
      </c>
      <c r="I56" s="18">
        <f>I55</f>
        <v>2160</v>
      </c>
      <c r="J56" s="18">
        <f t="shared" ref="J56:L56" si="58">I56+J55</f>
        <v>4320</v>
      </c>
      <c r="K56" s="18">
        <f t="shared" si="58"/>
        <v>6480</v>
      </c>
      <c r="L56" s="18">
        <f t="shared" si="58"/>
        <v>8640</v>
      </c>
      <c r="O56" s="18">
        <f>O55</f>
        <v>2640</v>
      </c>
      <c r="P56" s="18">
        <f t="shared" ref="P56:R56" si="59">O56+P55</f>
        <v>5280</v>
      </c>
      <c r="Q56" s="18">
        <f t="shared" si="59"/>
        <v>7920</v>
      </c>
      <c r="R56" s="18">
        <f t="shared" si="59"/>
        <v>10560</v>
      </c>
    </row>
    <row r="58">
      <c r="B58" s="28" t="s">
        <v>38</v>
      </c>
      <c r="C58" s="29">
        <v>8.0</v>
      </c>
      <c r="D58" s="30"/>
      <c r="E58" s="30"/>
      <c r="F58" s="30"/>
      <c r="H58" s="30"/>
      <c r="I58" s="28">
        <v>16.0</v>
      </c>
      <c r="J58" s="30"/>
      <c r="K58" s="30"/>
      <c r="L58" s="30"/>
      <c r="N58" s="30"/>
      <c r="O58" s="28">
        <v>24.0</v>
      </c>
      <c r="P58" s="30"/>
      <c r="Q58" s="30"/>
      <c r="R58" s="30"/>
    </row>
    <row r="59">
      <c r="B59" s="14" t="s">
        <v>39</v>
      </c>
      <c r="C59" s="14">
        <f>C58</f>
        <v>8</v>
      </c>
      <c r="E59" s="14">
        <f>C58</f>
        <v>8</v>
      </c>
      <c r="I59" s="14">
        <f>I58</f>
        <v>16</v>
      </c>
      <c r="K59" s="14">
        <f>I58</f>
        <v>16</v>
      </c>
      <c r="O59" s="14">
        <f>O58</f>
        <v>24</v>
      </c>
      <c r="Q59" s="32">
        <f>O58</f>
        <v>24</v>
      </c>
    </row>
    <row r="60">
      <c r="B60" s="14" t="s">
        <v>32</v>
      </c>
      <c r="C60" s="31">
        <v>3.0</v>
      </c>
      <c r="D60" s="14">
        <v>3.0</v>
      </c>
      <c r="E60" s="14">
        <v>3.0</v>
      </c>
      <c r="F60" s="14">
        <v>3.0</v>
      </c>
      <c r="I60" s="14">
        <v>3.0</v>
      </c>
      <c r="J60" s="14">
        <v>3.0</v>
      </c>
      <c r="K60" s="14">
        <v>3.0</v>
      </c>
      <c r="L60" s="14">
        <v>3.0</v>
      </c>
      <c r="O60" s="14">
        <v>3.0</v>
      </c>
      <c r="P60" s="14">
        <v>3.0</v>
      </c>
      <c r="Q60" s="14">
        <v>3.0</v>
      </c>
      <c r="R60" s="14">
        <v>3.0</v>
      </c>
    </row>
    <row r="61">
      <c r="B61" s="14" t="s">
        <v>33</v>
      </c>
      <c r="C61" s="32">
        <f>C59*C60</f>
        <v>24</v>
      </c>
      <c r="D61" s="32">
        <f>C59*D60</f>
        <v>24</v>
      </c>
      <c r="E61" s="32">
        <f>E59*E60</f>
        <v>24</v>
      </c>
      <c r="F61" s="32">
        <f>E59*F60</f>
        <v>24</v>
      </c>
      <c r="I61" s="32">
        <f>I59*I60</f>
        <v>48</v>
      </c>
      <c r="J61" s="32">
        <f>I59*J60</f>
        <v>48</v>
      </c>
      <c r="K61" s="32">
        <f>K59*K60</f>
        <v>48</v>
      </c>
      <c r="L61" s="32">
        <f>K59*L60</f>
        <v>48</v>
      </c>
      <c r="O61" s="32">
        <f>O59*O60</f>
        <v>72</v>
      </c>
      <c r="P61" s="32">
        <f>O59*P60</f>
        <v>72</v>
      </c>
      <c r="Q61" s="32">
        <f>Q59*Q60</f>
        <v>72</v>
      </c>
      <c r="R61" s="32">
        <f>Q59*R60</f>
        <v>72</v>
      </c>
    </row>
    <row r="62">
      <c r="B62" s="14" t="s">
        <v>40</v>
      </c>
      <c r="C62" s="17">
        <f>1000000*C59</f>
        <v>8000000</v>
      </c>
      <c r="D62" s="18">
        <f t="shared" ref="D62:F62" si="60">C62</f>
        <v>8000000</v>
      </c>
      <c r="E62" s="18">
        <f t="shared" si="60"/>
        <v>8000000</v>
      </c>
      <c r="F62" s="18">
        <f t="shared" si="60"/>
        <v>8000000</v>
      </c>
      <c r="I62" s="17">
        <f>1000000*I59</f>
        <v>16000000</v>
      </c>
      <c r="J62" s="18">
        <f t="shared" ref="J62:L62" si="61">I62</f>
        <v>16000000</v>
      </c>
      <c r="K62" s="18">
        <f t="shared" si="61"/>
        <v>16000000</v>
      </c>
      <c r="L62" s="18">
        <f t="shared" si="61"/>
        <v>16000000</v>
      </c>
      <c r="O62" s="17">
        <f>1000000*O59</f>
        <v>24000000</v>
      </c>
      <c r="P62" s="18">
        <f t="shared" ref="P62:R62" si="62">O62</f>
        <v>24000000</v>
      </c>
      <c r="Q62" s="18">
        <f t="shared" si="62"/>
        <v>24000000</v>
      </c>
      <c r="R62" s="18">
        <f t="shared" si="62"/>
        <v>24000000</v>
      </c>
    </row>
    <row r="63">
      <c r="B63" s="14" t="s">
        <v>35</v>
      </c>
      <c r="C63" s="18">
        <f t="shared" ref="C63:F63" si="63">C62*$D$2</f>
        <v>400000</v>
      </c>
      <c r="D63" s="18">
        <f t="shared" si="63"/>
        <v>400000</v>
      </c>
      <c r="E63" s="18">
        <f t="shared" si="63"/>
        <v>400000</v>
      </c>
      <c r="F63" s="18">
        <f t="shared" si="63"/>
        <v>400000</v>
      </c>
      <c r="I63" s="18">
        <f t="shared" ref="I63:L63" si="64">I62*$D$2</f>
        <v>800000</v>
      </c>
      <c r="J63" s="18">
        <f t="shared" si="64"/>
        <v>800000</v>
      </c>
      <c r="K63" s="18">
        <f t="shared" si="64"/>
        <v>800000</v>
      </c>
      <c r="L63" s="18">
        <f t="shared" si="64"/>
        <v>800000</v>
      </c>
      <c r="O63" s="18">
        <f t="shared" ref="O63:R63" si="65">O62*$D$2</f>
        <v>1200000</v>
      </c>
      <c r="P63" s="18">
        <f t="shared" si="65"/>
        <v>1200000</v>
      </c>
      <c r="Q63" s="18">
        <f t="shared" si="65"/>
        <v>1200000</v>
      </c>
      <c r="R63" s="18">
        <f t="shared" si="65"/>
        <v>1200000</v>
      </c>
    </row>
    <row r="64">
      <c r="B64" s="14" t="s">
        <v>36</v>
      </c>
      <c r="C64" s="18">
        <f t="shared" ref="C64:F64" si="66">C63*$D$3</f>
        <v>2000</v>
      </c>
      <c r="D64" s="18">
        <f t="shared" si="66"/>
        <v>2000</v>
      </c>
      <c r="E64" s="18">
        <f t="shared" si="66"/>
        <v>2000</v>
      </c>
      <c r="F64" s="18">
        <f t="shared" si="66"/>
        <v>2000</v>
      </c>
      <c r="I64" s="18">
        <f t="shared" ref="I64:L64" si="67">I63*$D$3</f>
        <v>4000</v>
      </c>
      <c r="J64" s="18">
        <f t="shared" si="67"/>
        <v>4000</v>
      </c>
      <c r="K64" s="18">
        <f t="shared" si="67"/>
        <v>4000</v>
      </c>
      <c r="L64" s="18">
        <f t="shared" si="67"/>
        <v>4000</v>
      </c>
      <c r="O64" s="18">
        <f t="shared" ref="O64:R64" si="68">O63*$D$3</f>
        <v>6000</v>
      </c>
      <c r="P64" s="18">
        <f t="shared" si="68"/>
        <v>6000</v>
      </c>
      <c r="Q64" s="18">
        <f t="shared" si="68"/>
        <v>6000</v>
      </c>
      <c r="R64" s="18">
        <f t="shared" si="68"/>
        <v>6000</v>
      </c>
    </row>
    <row r="65">
      <c r="B65" s="14" t="s">
        <v>37</v>
      </c>
      <c r="C65" s="18">
        <f>C64</f>
        <v>2000</v>
      </c>
      <c r="D65" s="18">
        <f t="shared" ref="D65:F65" si="69">C65+D64</f>
        <v>4000</v>
      </c>
      <c r="E65" s="18">
        <f t="shared" si="69"/>
        <v>6000</v>
      </c>
      <c r="F65" s="18">
        <f t="shared" si="69"/>
        <v>8000</v>
      </c>
      <c r="I65" s="18">
        <f>I64</f>
        <v>4000</v>
      </c>
      <c r="J65" s="18">
        <f t="shared" ref="J65:L65" si="70">I65+J64</f>
        <v>8000</v>
      </c>
      <c r="K65" s="18">
        <f t="shared" si="70"/>
        <v>12000</v>
      </c>
      <c r="L65" s="18">
        <f t="shared" si="70"/>
        <v>16000</v>
      </c>
      <c r="O65" s="18">
        <f>O64</f>
        <v>6000</v>
      </c>
      <c r="P65" s="18">
        <f t="shared" ref="P65:R65" si="71">O65+P64</f>
        <v>12000</v>
      </c>
      <c r="Q65" s="18">
        <f t="shared" si="71"/>
        <v>18000</v>
      </c>
      <c r="R65" s="18">
        <f t="shared" si="71"/>
        <v>24000</v>
      </c>
    </row>
    <row r="66">
      <c r="C66" s="33"/>
      <c r="D66" s="33"/>
      <c r="E66" s="33"/>
      <c r="F66" s="33"/>
      <c r="I66" s="33"/>
      <c r="J66" s="33"/>
      <c r="K66" s="33"/>
      <c r="L66" s="33"/>
      <c r="O66" s="33"/>
      <c r="P66" s="33"/>
      <c r="Q66" s="33"/>
      <c r="R66" s="33"/>
    </row>
    <row r="67">
      <c r="B67" s="28" t="s">
        <v>41</v>
      </c>
      <c r="C67" s="29">
        <f>100*B44</f>
        <v>100</v>
      </c>
      <c r="D67" s="30">
        <f t="shared" ref="D67:F67" si="72">C67</f>
        <v>100</v>
      </c>
      <c r="E67" s="30">
        <f t="shared" si="72"/>
        <v>100</v>
      </c>
      <c r="F67" s="30">
        <f t="shared" si="72"/>
        <v>100</v>
      </c>
      <c r="H67" s="30"/>
      <c r="I67" s="28">
        <f>C67*H44</f>
        <v>200</v>
      </c>
      <c r="J67" s="30">
        <f t="shared" ref="J67:L67" si="73">I67</f>
        <v>200</v>
      </c>
      <c r="K67" s="30">
        <f t="shared" si="73"/>
        <v>200</v>
      </c>
      <c r="L67" s="30">
        <f t="shared" si="73"/>
        <v>200</v>
      </c>
      <c r="N67" s="30"/>
      <c r="O67" s="28">
        <f>C67*N44</f>
        <v>300</v>
      </c>
      <c r="P67" s="30">
        <f t="shared" ref="P67:R67" si="74">O67</f>
        <v>300</v>
      </c>
      <c r="Q67" s="30">
        <f t="shared" si="74"/>
        <v>300</v>
      </c>
      <c r="R67" s="30">
        <f t="shared" si="74"/>
        <v>300</v>
      </c>
    </row>
    <row r="68">
      <c r="B68" s="14" t="s">
        <v>42</v>
      </c>
      <c r="C68" s="32">
        <f t="shared" ref="C68:F68" si="75">C67*$K$2</f>
        <v>2400</v>
      </c>
      <c r="D68" s="32">
        <f t="shared" si="75"/>
        <v>2400</v>
      </c>
      <c r="E68" s="32">
        <f t="shared" si="75"/>
        <v>2400</v>
      </c>
      <c r="F68" s="32">
        <f t="shared" si="75"/>
        <v>2400</v>
      </c>
      <c r="I68" s="32">
        <f t="shared" ref="I68:L68" si="76">I67*$K$2</f>
        <v>4800</v>
      </c>
      <c r="J68" s="32">
        <f t="shared" si="76"/>
        <v>4800</v>
      </c>
      <c r="K68" s="32">
        <f t="shared" si="76"/>
        <v>4800</v>
      </c>
      <c r="L68" s="32">
        <f t="shared" si="76"/>
        <v>4800</v>
      </c>
      <c r="O68" s="32">
        <f t="shared" ref="O68:R68" si="77">O67*$K$2</f>
        <v>7200</v>
      </c>
      <c r="P68" s="32">
        <f t="shared" si="77"/>
        <v>7200</v>
      </c>
      <c r="Q68" s="32">
        <f t="shared" si="77"/>
        <v>7200</v>
      </c>
      <c r="R68" s="32">
        <f t="shared" si="77"/>
        <v>7200</v>
      </c>
    </row>
    <row r="69">
      <c r="B69" s="14" t="s">
        <v>43</v>
      </c>
      <c r="C69" s="32">
        <f>C68</f>
        <v>2400</v>
      </c>
      <c r="D69" s="32">
        <f t="shared" ref="D69:F69" si="78">C69+D68</f>
        <v>4800</v>
      </c>
      <c r="E69" s="32">
        <f t="shared" si="78"/>
        <v>7200</v>
      </c>
      <c r="F69" s="32">
        <f t="shared" si="78"/>
        <v>9600</v>
      </c>
      <c r="I69" s="32">
        <f>I68</f>
        <v>4800</v>
      </c>
      <c r="J69" s="32">
        <f t="shared" ref="J69:L69" si="79">I69+J68</f>
        <v>9600</v>
      </c>
      <c r="K69" s="32">
        <f t="shared" si="79"/>
        <v>14400</v>
      </c>
      <c r="L69" s="32">
        <f t="shared" si="79"/>
        <v>19200</v>
      </c>
      <c r="O69" s="32">
        <f>O68</f>
        <v>7200</v>
      </c>
      <c r="P69" s="32">
        <f t="shared" ref="P69:R69" si="80">O69+P68</f>
        <v>14400</v>
      </c>
      <c r="Q69" s="32">
        <f t="shared" si="80"/>
        <v>21600</v>
      </c>
      <c r="R69" s="32">
        <f t="shared" si="80"/>
        <v>28800</v>
      </c>
    </row>
    <row r="71">
      <c r="B71" s="14" t="s">
        <v>44</v>
      </c>
      <c r="C71" s="18">
        <f t="shared" ref="C71:F71" si="81">C55+C64+C68</f>
        <v>5360</v>
      </c>
      <c r="D71" s="18">
        <f t="shared" si="81"/>
        <v>5360</v>
      </c>
      <c r="E71" s="18">
        <f t="shared" si="81"/>
        <v>5360</v>
      </c>
      <c r="F71" s="18">
        <f t="shared" si="81"/>
        <v>5360</v>
      </c>
      <c r="I71" s="18">
        <f t="shared" ref="I71:L71" si="82">I55+I64+I68</f>
        <v>10960</v>
      </c>
      <c r="J71" s="18">
        <f t="shared" si="82"/>
        <v>10960</v>
      </c>
      <c r="K71" s="18">
        <f t="shared" si="82"/>
        <v>10960</v>
      </c>
      <c r="L71" s="18">
        <f t="shared" si="82"/>
        <v>10960</v>
      </c>
      <c r="O71" s="18">
        <f t="shared" ref="O71:R71" si="83">O55+O64+O68</f>
        <v>15840</v>
      </c>
      <c r="P71" s="18">
        <f t="shared" si="83"/>
        <v>15840</v>
      </c>
      <c r="Q71" s="18">
        <f t="shared" si="83"/>
        <v>15840</v>
      </c>
      <c r="R71" s="18">
        <f t="shared" si="83"/>
        <v>15840</v>
      </c>
    </row>
    <row r="72">
      <c r="B72" s="14" t="s">
        <v>45</v>
      </c>
      <c r="C72" s="18">
        <f>C71</f>
        <v>5360</v>
      </c>
      <c r="D72" s="18">
        <f t="shared" ref="D72:F72" si="84">C72+D71</f>
        <v>10720</v>
      </c>
      <c r="E72" s="18">
        <f t="shared" si="84"/>
        <v>16080</v>
      </c>
      <c r="F72" s="18">
        <f t="shared" si="84"/>
        <v>21440</v>
      </c>
      <c r="I72" s="18">
        <f>F72+I71</f>
        <v>32400</v>
      </c>
      <c r="J72" s="18">
        <f t="shared" ref="J72:L72" si="85">I72+J71</f>
        <v>43360</v>
      </c>
      <c r="K72" s="18">
        <f t="shared" si="85"/>
        <v>54320</v>
      </c>
      <c r="L72" s="18">
        <f t="shared" si="85"/>
        <v>65280</v>
      </c>
      <c r="O72" s="18">
        <f>L72+O71</f>
        <v>81120</v>
      </c>
      <c r="P72" s="18">
        <f t="shared" ref="P72:R72" si="86">O72+P71</f>
        <v>96960</v>
      </c>
      <c r="Q72" s="18">
        <f t="shared" si="86"/>
        <v>112800</v>
      </c>
      <c r="R72" s="18">
        <f t="shared" si="86"/>
        <v>128640</v>
      </c>
    </row>
    <row r="73">
      <c r="B73" s="34" t="s">
        <v>48</v>
      </c>
      <c r="C73" s="35">
        <f t="shared" ref="C73:F73" si="87">C72/$C$6</f>
        <v>0.0001072</v>
      </c>
      <c r="D73" s="35">
        <f t="shared" si="87"/>
        <v>0.0002144</v>
      </c>
      <c r="E73" s="35">
        <f t="shared" si="87"/>
        <v>0.0003216</v>
      </c>
      <c r="F73" s="35">
        <f t="shared" si="87"/>
        <v>0.0004288</v>
      </c>
      <c r="G73" s="36"/>
      <c r="H73" s="36"/>
      <c r="I73" s="35">
        <f t="shared" ref="I73:L73" si="88">I72/$C$6</f>
        <v>0.000648</v>
      </c>
      <c r="J73" s="35">
        <f t="shared" si="88"/>
        <v>0.0008672</v>
      </c>
      <c r="K73" s="35">
        <f t="shared" si="88"/>
        <v>0.0010864</v>
      </c>
      <c r="L73" s="35">
        <f t="shared" si="88"/>
        <v>0.0013056</v>
      </c>
      <c r="M73" s="36"/>
      <c r="N73" s="36"/>
      <c r="O73" s="35">
        <f t="shared" ref="O73:R73" si="89">O72/$C$6</f>
        <v>0.0016224</v>
      </c>
      <c r="P73" s="35">
        <f t="shared" si="89"/>
        <v>0.0019392</v>
      </c>
      <c r="Q73" s="35">
        <f t="shared" si="89"/>
        <v>0.002256</v>
      </c>
      <c r="R73" s="37">
        <f t="shared" si="89"/>
        <v>0.0025728</v>
      </c>
    </row>
    <row r="76">
      <c r="B76" s="23"/>
      <c r="C76" s="24" t="s">
        <v>17</v>
      </c>
      <c r="D76" s="23"/>
      <c r="E76" s="23"/>
      <c r="F76" s="23"/>
      <c r="H76" s="23"/>
      <c r="I76" s="24" t="s">
        <v>18</v>
      </c>
      <c r="J76" s="23"/>
      <c r="K76" s="23"/>
      <c r="L76" s="23"/>
      <c r="N76" s="23"/>
      <c r="O76" s="24" t="s">
        <v>19</v>
      </c>
      <c r="P76" s="23"/>
      <c r="Q76" s="23"/>
      <c r="R76" s="23"/>
    </row>
    <row r="77">
      <c r="A77" s="14" t="s">
        <v>49</v>
      </c>
      <c r="B77" s="25">
        <v>1.0</v>
      </c>
      <c r="C77" s="26" t="s">
        <v>20</v>
      </c>
      <c r="D77" s="26" t="s">
        <v>21</v>
      </c>
      <c r="E77" s="26" t="s">
        <v>22</v>
      </c>
      <c r="F77" s="26" t="s">
        <v>23</v>
      </c>
      <c r="G77" s="27"/>
      <c r="H77" s="25">
        <v>2.0</v>
      </c>
      <c r="I77" s="26" t="s">
        <v>20</v>
      </c>
      <c r="J77" s="26" t="s">
        <v>21</v>
      </c>
      <c r="K77" s="26" t="s">
        <v>22</v>
      </c>
      <c r="L77" s="26" t="s">
        <v>23</v>
      </c>
      <c r="M77" s="27"/>
      <c r="N77" s="25">
        <v>3.0</v>
      </c>
      <c r="O77" s="26" t="s">
        <v>20</v>
      </c>
      <c r="P77" s="26" t="s">
        <v>21</v>
      </c>
      <c r="Q77" s="26" t="s">
        <v>22</v>
      </c>
      <c r="R77" s="26" t="s">
        <v>23</v>
      </c>
    </row>
    <row r="78">
      <c r="B78" s="14" t="s">
        <v>24</v>
      </c>
      <c r="C78" s="14" t="s">
        <v>25</v>
      </c>
      <c r="H78" s="14" t="s">
        <v>25</v>
      </c>
      <c r="N78" s="14" t="s">
        <v>25</v>
      </c>
    </row>
    <row r="79">
      <c r="B79" s="14" t="s">
        <v>26</v>
      </c>
      <c r="H79" s="14" t="s">
        <v>27</v>
      </c>
      <c r="N79" s="14" t="s">
        <v>27</v>
      </c>
    </row>
    <row r="80">
      <c r="B80" s="14" t="s">
        <v>28</v>
      </c>
      <c r="N80" s="14" t="s">
        <v>29</v>
      </c>
    </row>
    <row r="82">
      <c r="B82" s="28" t="s">
        <v>30</v>
      </c>
      <c r="C82" s="29">
        <v>2.0</v>
      </c>
      <c r="D82" s="30"/>
      <c r="E82" s="30"/>
      <c r="F82" s="30"/>
      <c r="H82" s="30"/>
      <c r="I82" s="29">
        <v>4.0</v>
      </c>
      <c r="J82" s="30"/>
      <c r="K82" s="30"/>
      <c r="L82" s="30"/>
      <c r="N82" s="30"/>
      <c r="O82" s="29">
        <v>6.0</v>
      </c>
      <c r="P82" s="30"/>
      <c r="Q82" s="30"/>
      <c r="R82" s="30"/>
    </row>
    <row r="83">
      <c r="B83" s="14" t="s">
        <v>31</v>
      </c>
      <c r="C83" s="14">
        <f>C82</f>
        <v>2</v>
      </c>
      <c r="E83" s="14">
        <f>C82</f>
        <v>2</v>
      </c>
      <c r="I83" s="14">
        <f>I82</f>
        <v>4</v>
      </c>
      <c r="K83" s="14">
        <f>I82</f>
        <v>4</v>
      </c>
      <c r="O83" s="14">
        <f>O82</f>
        <v>6</v>
      </c>
      <c r="Q83" s="14">
        <f>O82</f>
        <v>6</v>
      </c>
    </row>
    <row r="84">
      <c r="B84" s="14" t="s">
        <v>32</v>
      </c>
      <c r="C84" s="31">
        <v>3.0</v>
      </c>
      <c r="D84" s="14">
        <v>3.0</v>
      </c>
      <c r="E84" s="14">
        <v>3.0</v>
      </c>
      <c r="F84" s="14">
        <v>3.0</v>
      </c>
      <c r="I84" s="31">
        <v>3.0</v>
      </c>
      <c r="J84" s="14">
        <v>3.0</v>
      </c>
      <c r="K84" s="14">
        <v>3.0</v>
      </c>
      <c r="L84" s="14">
        <v>3.0</v>
      </c>
      <c r="O84" s="31">
        <v>3.0</v>
      </c>
      <c r="P84" s="14">
        <v>3.0</v>
      </c>
      <c r="Q84" s="14">
        <v>3.0</v>
      </c>
      <c r="R84" s="14">
        <v>3.0</v>
      </c>
    </row>
    <row r="85">
      <c r="B85" s="14" t="s">
        <v>33</v>
      </c>
      <c r="C85" s="32">
        <f>C83*C84</f>
        <v>6</v>
      </c>
      <c r="D85" s="32">
        <f>C83*D84</f>
        <v>6</v>
      </c>
      <c r="E85" s="32">
        <f>E83*E84</f>
        <v>6</v>
      </c>
      <c r="F85" s="32">
        <f>E83*F84</f>
        <v>6</v>
      </c>
      <c r="I85" s="32">
        <f>I83*I84</f>
        <v>12</v>
      </c>
      <c r="J85" s="32">
        <f>I83*J84</f>
        <v>12</v>
      </c>
      <c r="K85" s="32">
        <f>K83*K84</f>
        <v>12</v>
      </c>
      <c r="L85" s="32">
        <f>K83*L84</f>
        <v>12</v>
      </c>
      <c r="O85" s="32">
        <f>O83*O84</f>
        <v>18</v>
      </c>
      <c r="P85" s="32">
        <f>O83*P84</f>
        <v>18</v>
      </c>
      <c r="Q85" s="32">
        <f>Q83*Q84</f>
        <v>18</v>
      </c>
      <c r="R85" s="32">
        <f>Q83*R84</f>
        <v>18</v>
      </c>
    </row>
    <row r="86">
      <c r="B86" s="14" t="s">
        <v>34</v>
      </c>
      <c r="C86" s="18">
        <f>$I$8</f>
        <v>1000000</v>
      </c>
      <c r="D86" s="18">
        <f t="shared" ref="D86:F86" si="90">C86</f>
        <v>1000000</v>
      </c>
      <c r="E86" s="18">
        <f t="shared" si="90"/>
        <v>1000000</v>
      </c>
      <c r="F86" s="18">
        <f t="shared" si="90"/>
        <v>1000000</v>
      </c>
      <c r="I86" s="18">
        <f>$I$8+$J$8</f>
        <v>7000000</v>
      </c>
      <c r="J86" s="18">
        <f t="shared" ref="J86:L86" si="91">I86</f>
        <v>7000000</v>
      </c>
      <c r="K86" s="18">
        <f t="shared" si="91"/>
        <v>7000000</v>
      </c>
      <c r="L86" s="18">
        <f t="shared" si="91"/>
        <v>7000000</v>
      </c>
      <c r="O86" s="18">
        <f>$I$8+$J$8+$K$8</f>
        <v>8000000</v>
      </c>
      <c r="P86" s="18">
        <f t="shared" ref="P86:R86" si="92">O86</f>
        <v>8000000</v>
      </c>
      <c r="Q86" s="18">
        <f t="shared" si="92"/>
        <v>8000000</v>
      </c>
      <c r="R86" s="18">
        <f t="shared" si="92"/>
        <v>8000000</v>
      </c>
    </row>
    <row r="87">
      <c r="B87" s="14" t="s">
        <v>35</v>
      </c>
      <c r="C87" s="18">
        <f t="shared" ref="C87:F87" si="93">C86*$D$2</f>
        <v>50000</v>
      </c>
      <c r="D87" s="18">
        <f t="shared" si="93"/>
        <v>50000</v>
      </c>
      <c r="E87" s="18">
        <f t="shared" si="93"/>
        <v>50000</v>
      </c>
      <c r="F87" s="18">
        <f t="shared" si="93"/>
        <v>50000</v>
      </c>
      <c r="I87" s="18">
        <f t="shared" ref="I87:L87" si="94">I86*$D$2</f>
        <v>350000</v>
      </c>
      <c r="J87" s="18">
        <f t="shared" si="94"/>
        <v>350000</v>
      </c>
      <c r="K87" s="18">
        <f t="shared" si="94"/>
        <v>350000</v>
      </c>
      <c r="L87" s="18">
        <f t="shared" si="94"/>
        <v>350000</v>
      </c>
      <c r="O87" s="18">
        <f t="shared" ref="O87:R87" si="95">O86*$D$2</f>
        <v>400000</v>
      </c>
      <c r="P87" s="18">
        <f t="shared" si="95"/>
        <v>400000</v>
      </c>
      <c r="Q87" s="18">
        <f t="shared" si="95"/>
        <v>400000</v>
      </c>
      <c r="R87" s="18">
        <f t="shared" si="95"/>
        <v>400000</v>
      </c>
    </row>
    <row r="88">
      <c r="B88" s="14" t="s">
        <v>36</v>
      </c>
      <c r="C88" s="18">
        <f t="shared" ref="C88:F88" si="96">C87*$D$3</f>
        <v>250</v>
      </c>
      <c r="D88" s="18">
        <f t="shared" si="96"/>
        <v>250</v>
      </c>
      <c r="E88" s="18">
        <f t="shared" si="96"/>
        <v>250</v>
      </c>
      <c r="F88" s="18">
        <f t="shared" si="96"/>
        <v>250</v>
      </c>
      <c r="I88" s="18">
        <f t="shared" ref="I88:L88" si="97">I87*$D$3</f>
        <v>1750</v>
      </c>
      <c r="J88" s="18">
        <f t="shared" si="97"/>
        <v>1750</v>
      </c>
      <c r="K88" s="18">
        <f t="shared" si="97"/>
        <v>1750</v>
      </c>
      <c r="L88" s="18">
        <f t="shared" si="97"/>
        <v>1750</v>
      </c>
      <c r="O88" s="18">
        <f t="shared" ref="O88:R88" si="98">O87*$D$3</f>
        <v>2000</v>
      </c>
      <c r="P88" s="18">
        <f t="shared" si="98"/>
        <v>2000</v>
      </c>
      <c r="Q88" s="18">
        <f t="shared" si="98"/>
        <v>2000</v>
      </c>
      <c r="R88" s="18">
        <f t="shared" si="98"/>
        <v>2000</v>
      </c>
    </row>
    <row r="89">
      <c r="B89" s="14" t="s">
        <v>37</v>
      </c>
      <c r="C89" s="18">
        <f>C88</f>
        <v>250</v>
      </c>
      <c r="D89" s="18">
        <f t="shared" ref="D89:F89" si="99">C89+D88</f>
        <v>500</v>
      </c>
      <c r="E89" s="18">
        <f t="shared" si="99"/>
        <v>750</v>
      </c>
      <c r="F89" s="18">
        <f t="shared" si="99"/>
        <v>1000</v>
      </c>
      <c r="I89" s="18">
        <f>I88</f>
        <v>1750</v>
      </c>
      <c r="J89" s="18">
        <f t="shared" ref="J89:L89" si="100">I89+J88</f>
        <v>3500</v>
      </c>
      <c r="K89" s="18">
        <f t="shared" si="100"/>
        <v>5250</v>
      </c>
      <c r="L89" s="18">
        <f t="shared" si="100"/>
        <v>7000</v>
      </c>
      <c r="O89" s="18">
        <f>O88</f>
        <v>2000</v>
      </c>
      <c r="P89" s="18">
        <f t="shared" ref="P89:R89" si="101">O89+P88</f>
        <v>4000</v>
      </c>
      <c r="Q89" s="18">
        <f t="shared" si="101"/>
        <v>6000</v>
      </c>
      <c r="R89" s="18">
        <f t="shared" si="101"/>
        <v>8000</v>
      </c>
    </row>
    <row r="91">
      <c r="B91" s="28" t="s">
        <v>38</v>
      </c>
      <c r="C91" s="29">
        <v>8.0</v>
      </c>
      <c r="D91" s="30"/>
      <c r="E91" s="30"/>
      <c r="F91" s="30"/>
      <c r="H91" s="30"/>
      <c r="I91" s="28">
        <v>16.0</v>
      </c>
      <c r="J91" s="30"/>
      <c r="K91" s="30"/>
      <c r="L91" s="30"/>
      <c r="N91" s="30"/>
      <c r="O91" s="28">
        <v>24.0</v>
      </c>
      <c r="P91" s="30"/>
      <c r="Q91" s="30"/>
      <c r="R91" s="30"/>
    </row>
    <row r="92">
      <c r="B92" s="14" t="s">
        <v>39</v>
      </c>
      <c r="C92" s="14">
        <f>C91</f>
        <v>8</v>
      </c>
      <c r="E92" s="14">
        <f>C91</f>
        <v>8</v>
      </c>
      <c r="I92" s="14">
        <f>I91</f>
        <v>16</v>
      </c>
      <c r="K92" s="14">
        <f>I91</f>
        <v>16</v>
      </c>
      <c r="O92" s="14">
        <f>O91</f>
        <v>24</v>
      </c>
      <c r="Q92" s="32">
        <f>O91</f>
        <v>24</v>
      </c>
    </row>
    <row r="93">
      <c r="B93" s="14" t="s">
        <v>32</v>
      </c>
      <c r="C93" s="31">
        <v>3.0</v>
      </c>
      <c r="D93" s="14">
        <v>3.0</v>
      </c>
      <c r="E93" s="14">
        <v>3.0</v>
      </c>
      <c r="F93" s="14">
        <v>3.0</v>
      </c>
      <c r="I93" s="14">
        <v>3.0</v>
      </c>
      <c r="J93" s="14">
        <v>3.0</v>
      </c>
      <c r="K93" s="14">
        <v>3.0</v>
      </c>
      <c r="L93" s="14">
        <v>3.0</v>
      </c>
      <c r="O93" s="14">
        <v>3.0</v>
      </c>
      <c r="P93" s="14">
        <v>3.0</v>
      </c>
      <c r="Q93" s="14">
        <v>3.0</v>
      </c>
      <c r="R93" s="14">
        <v>3.0</v>
      </c>
    </row>
    <row r="94">
      <c r="B94" s="14" t="s">
        <v>33</v>
      </c>
      <c r="C94" s="32">
        <f>C92*C93</f>
        <v>24</v>
      </c>
      <c r="D94" s="32">
        <f>C92*D93</f>
        <v>24</v>
      </c>
      <c r="E94" s="32">
        <f>E92*E93</f>
        <v>24</v>
      </c>
      <c r="F94" s="32">
        <f>E92*F93</f>
        <v>24</v>
      </c>
      <c r="I94" s="32">
        <f>I92*I93</f>
        <v>48</v>
      </c>
      <c r="J94" s="32">
        <f>I92*J93</f>
        <v>48</v>
      </c>
      <c r="K94" s="32">
        <f>K92*K93</f>
        <v>48</v>
      </c>
      <c r="L94" s="32">
        <f>K92*L93</f>
        <v>48</v>
      </c>
      <c r="O94" s="32">
        <f>O92*O93</f>
        <v>72</v>
      </c>
      <c r="P94" s="32">
        <f>O92*P93</f>
        <v>72</v>
      </c>
      <c r="Q94" s="32">
        <f>Q92*Q93</f>
        <v>72</v>
      </c>
      <c r="R94" s="32">
        <f>Q92*R93</f>
        <v>72</v>
      </c>
    </row>
    <row r="95">
      <c r="B95" s="14" t="s">
        <v>40</v>
      </c>
      <c r="C95" s="17">
        <f>1000000*C92</f>
        <v>8000000</v>
      </c>
      <c r="D95" s="18">
        <f t="shared" ref="D95:F95" si="102">C95</f>
        <v>8000000</v>
      </c>
      <c r="E95" s="18">
        <f t="shared" si="102"/>
        <v>8000000</v>
      </c>
      <c r="F95" s="18">
        <f t="shared" si="102"/>
        <v>8000000</v>
      </c>
      <c r="I95" s="17">
        <f>1000000*I92</f>
        <v>16000000</v>
      </c>
      <c r="J95" s="18">
        <f t="shared" ref="J95:L95" si="103">I95</f>
        <v>16000000</v>
      </c>
      <c r="K95" s="18">
        <f t="shared" si="103"/>
        <v>16000000</v>
      </c>
      <c r="L95" s="18">
        <f t="shared" si="103"/>
        <v>16000000</v>
      </c>
      <c r="O95" s="17">
        <f>1000000*O92</f>
        <v>24000000</v>
      </c>
      <c r="P95" s="18">
        <f t="shared" ref="P95:R95" si="104">O95</f>
        <v>24000000</v>
      </c>
      <c r="Q95" s="18">
        <f t="shared" si="104"/>
        <v>24000000</v>
      </c>
      <c r="R95" s="18">
        <f t="shared" si="104"/>
        <v>24000000</v>
      </c>
    </row>
    <row r="96">
      <c r="B96" s="14" t="s">
        <v>35</v>
      </c>
      <c r="C96" s="18">
        <f t="shared" ref="C96:F96" si="105">C95*$D$2</f>
        <v>400000</v>
      </c>
      <c r="D96" s="18">
        <f t="shared" si="105"/>
        <v>400000</v>
      </c>
      <c r="E96" s="18">
        <f t="shared" si="105"/>
        <v>400000</v>
      </c>
      <c r="F96" s="18">
        <f t="shared" si="105"/>
        <v>400000</v>
      </c>
      <c r="I96" s="18">
        <f t="shared" ref="I96:L96" si="106">I95*$D$2</f>
        <v>800000</v>
      </c>
      <c r="J96" s="18">
        <f t="shared" si="106"/>
        <v>800000</v>
      </c>
      <c r="K96" s="18">
        <f t="shared" si="106"/>
        <v>800000</v>
      </c>
      <c r="L96" s="18">
        <f t="shared" si="106"/>
        <v>800000</v>
      </c>
      <c r="O96" s="18">
        <f t="shared" ref="O96:R96" si="107">O95*$D$2</f>
        <v>1200000</v>
      </c>
      <c r="P96" s="18">
        <f t="shared" si="107"/>
        <v>1200000</v>
      </c>
      <c r="Q96" s="18">
        <f t="shared" si="107"/>
        <v>1200000</v>
      </c>
      <c r="R96" s="18">
        <f t="shared" si="107"/>
        <v>1200000</v>
      </c>
    </row>
    <row r="97">
      <c r="B97" s="14" t="s">
        <v>36</v>
      </c>
      <c r="C97" s="18">
        <f t="shared" ref="C97:F97" si="108">C96*$D$3</f>
        <v>2000</v>
      </c>
      <c r="D97" s="18">
        <f t="shared" si="108"/>
        <v>2000</v>
      </c>
      <c r="E97" s="18">
        <f t="shared" si="108"/>
        <v>2000</v>
      </c>
      <c r="F97" s="18">
        <f t="shared" si="108"/>
        <v>2000</v>
      </c>
      <c r="I97" s="18">
        <f t="shared" ref="I97:L97" si="109">I96*$D$3</f>
        <v>4000</v>
      </c>
      <c r="J97" s="18">
        <f t="shared" si="109"/>
        <v>4000</v>
      </c>
      <c r="K97" s="18">
        <f t="shared" si="109"/>
        <v>4000</v>
      </c>
      <c r="L97" s="18">
        <f t="shared" si="109"/>
        <v>4000</v>
      </c>
      <c r="O97" s="18">
        <f t="shared" ref="O97:R97" si="110">O96*$D$3</f>
        <v>6000</v>
      </c>
      <c r="P97" s="18">
        <f t="shared" si="110"/>
        <v>6000</v>
      </c>
      <c r="Q97" s="18">
        <f t="shared" si="110"/>
        <v>6000</v>
      </c>
      <c r="R97" s="18">
        <f t="shared" si="110"/>
        <v>6000</v>
      </c>
    </row>
    <row r="98">
      <c r="B98" s="14" t="s">
        <v>37</v>
      </c>
      <c r="C98" s="18">
        <f>C97</f>
        <v>2000</v>
      </c>
      <c r="D98" s="18">
        <f t="shared" ref="D98:F98" si="111">C98+D97</f>
        <v>4000</v>
      </c>
      <c r="E98" s="18">
        <f t="shared" si="111"/>
        <v>6000</v>
      </c>
      <c r="F98" s="18">
        <f t="shared" si="111"/>
        <v>8000</v>
      </c>
      <c r="I98" s="18">
        <f>I97</f>
        <v>4000</v>
      </c>
      <c r="J98" s="18">
        <f t="shared" ref="J98:L98" si="112">I98+J97</f>
        <v>8000</v>
      </c>
      <c r="K98" s="18">
        <f t="shared" si="112"/>
        <v>12000</v>
      </c>
      <c r="L98" s="18">
        <f t="shared" si="112"/>
        <v>16000</v>
      </c>
      <c r="O98" s="18">
        <f>O97</f>
        <v>6000</v>
      </c>
      <c r="P98" s="18">
        <f t="shared" ref="P98:R98" si="113">O98+P97</f>
        <v>12000</v>
      </c>
      <c r="Q98" s="18">
        <f t="shared" si="113"/>
        <v>18000</v>
      </c>
      <c r="R98" s="18">
        <f t="shared" si="113"/>
        <v>24000</v>
      </c>
    </row>
    <row r="99">
      <c r="C99" s="33"/>
      <c r="D99" s="33"/>
      <c r="E99" s="33"/>
      <c r="F99" s="33"/>
      <c r="I99" s="33"/>
      <c r="J99" s="33"/>
      <c r="K99" s="33"/>
      <c r="L99" s="33"/>
      <c r="O99" s="33"/>
      <c r="P99" s="33"/>
      <c r="Q99" s="33"/>
      <c r="R99" s="33"/>
    </row>
    <row r="100">
      <c r="B100" s="28" t="s">
        <v>41</v>
      </c>
      <c r="C100" s="29">
        <v>200.0</v>
      </c>
      <c r="D100" s="30">
        <f t="shared" ref="D100:F100" si="114">C100</f>
        <v>200</v>
      </c>
      <c r="E100" s="30">
        <f t="shared" si="114"/>
        <v>200</v>
      </c>
      <c r="F100" s="30">
        <f t="shared" si="114"/>
        <v>200</v>
      </c>
      <c r="H100" s="30"/>
      <c r="I100" s="28">
        <f>C100*H77</f>
        <v>400</v>
      </c>
      <c r="J100" s="30">
        <f t="shared" ref="J100:L100" si="115">I100</f>
        <v>400</v>
      </c>
      <c r="K100" s="30">
        <f t="shared" si="115"/>
        <v>400</v>
      </c>
      <c r="L100" s="30">
        <f t="shared" si="115"/>
        <v>400</v>
      </c>
      <c r="N100" s="30"/>
      <c r="O100" s="28">
        <f>C100*N77</f>
        <v>600</v>
      </c>
      <c r="P100" s="30">
        <f t="shared" ref="P100:R100" si="116">O100</f>
        <v>600</v>
      </c>
      <c r="Q100" s="30">
        <f t="shared" si="116"/>
        <v>600</v>
      </c>
      <c r="R100" s="30">
        <f t="shared" si="116"/>
        <v>600</v>
      </c>
    </row>
    <row r="101">
      <c r="B101" s="14" t="s">
        <v>42</v>
      </c>
      <c r="C101" s="32">
        <f t="shared" ref="C101:F101" si="117">C100*$K$2</f>
        <v>4800</v>
      </c>
      <c r="D101" s="32">
        <f t="shared" si="117"/>
        <v>4800</v>
      </c>
      <c r="E101" s="32">
        <f t="shared" si="117"/>
        <v>4800</v>
      </c>
      <c r="F101" s="32">
        <f t="shared" si="117"/>
        <v>4800</v>
      </c>
      <c r="I101" s="32">
        <f t="shared" ref="I101:L101" si="118">I100*$K$2</f>
        <v>9600</v>
      </c>
      <c r="J101" s="32">
        <f t="shared" si="118"/>
        <v>9600</v>
      </c>
      <c r="K101" s="32">
        <f t="shared" si="118"/>
        <v>9600</v>
      </c>
      <c r="L101" s="32">
        <f t="shared" si="118"/>
        <v>9600</v>
      </c>
      <c r="O101" s="32">
        <f t="shared" ref="O101:R101" si="119">O100*$K$2</f>
        <v>14400</v>
      </c>
      <c r="P101" s="32">
        <f t="shared" si="119"/>
        <v>14400</v>
      </c>
      <c r="Q101" s="32">
        <f t="shared" si="119"/>
        <v>14400</v>
      </c>
      <c r="R101" s="32">
        <f t="shared" si="119"/>
        <v>14400</v>
      </c>
    </row>
    <row r="102">
      <c r="B102" s="14" t="s">
        <v>43</v>
      </c>
      <c r="C102" s="32">
        <f>C101</f>
        <v>4800</v>
      </c>
      <c r="D102" s="32">
        <f t="shared" ref="D102:F102" si="120">C102+D101</f>
        <v>9600</v>
      </c>
      <c r="E102" s="32">
        <f t="shared" si="120"/>
        <v>14400</v>
      </c>
      <c r="F102" s="32">
        <f t="shared" si="120"/>
        <v>19200</v>
      </c>
      <c r="I102" s="32">
        <f>I101</f>
        <v>9600</v>
      </c>
      <c r="J102" s="32">
        <f t="shared" ref="J102:L102" si="121">I102+J101</f>
        <v>19200</v>
      </c>
      <c r="K102" s="32">
        <f t="shared" si="121"/>
        <v>28800</v>
      </c>
      <c r="L102" s="32">
        <f t="shared" si="121"/>
        <v>38400</v>
      </c>
      <c r="O102" s="32">
        <f>O101</f>
        <v>14400</v>
      </c>
      <c r="P102" s="32">
        <f t="shared" ref="P102:R102" si="122">O102+P101</f>
        <v>28800</v>
      </c>
      <c r="Q102" s="32">
        <f t="shared" si="122"/>
        <v>43200</v>
      </c>
      <c r="R102" s="32">
        <f t="shared" si="122"/>
        <v>57600</v>
      </c>
    </row>
    <row r="104">
      <c r="B104" s="14" t="s">
        <v>44</v>
      </c>
      <c r="C104" s="18">
        <f t="shared" ref="C104:F104" si="123">C88+C97+C101</f>
        <v>7050</v>
      </c>
      <c r="D104" s="18">
        <f t="shared" si="123"/>
        <v>7050</v>
      </c>
      <c r="E104" s="18">
        <f t="shared" si="123"/>
        <v>7050</v>
      </c>
      <c r="F104" s="18">
        <f t="shared" si="123"/>
        <v>7050</v>
      </c>
      <c r="I104" s="18">
        <f t="shared" ref="I104:L104" si="124">I88+I97+I101</f>
        <v>15350</v>
      </c>
      <c r="J104" s="18">
        <f t="shared" si="124"/>
        <v>15350</v>
      </c>
      <c r="K104" s="18">
        <f t="shared" si="124"/>
        <v>15350</v>
      </c>
      <c r="L104" s="18">
        <f t="shared" si="124"/>
        <v>15350</v>
      </c>
      <c r="O104" s="18">
        <f t="shared" ref="O104:R104" si="125">O88+O97+O101</f>
        <v>22400</v>
      </c>
      <c r="P104" s="18">
        <f t="shared" si="125"/>
        <v>22400</v>
      </c>
      <c r="Q104" s="18">
        <f t="shared" si="125"/>
        <v>22400</v>
      </c>
      <c r="R104" s="18">
        <f t="shared" si="125"/>
        <v>22400</v>
      </c>
    </row>
    <row r="105">
      <c r="B105" s="14" t="s">
        <v>45</v>
      </c>
      <c r="C105" s="18">
        <f>C104</f>
        <v>7050</v>
      </c>
      <c r="D105" s="18">
        <f t="shared" ref="D105:F105" si="126">C105+D104</f>
        <v>14100</v>
      </c>
      <c r="E105" s="18">
        <f t="shared" si="126"/>
        <v>21150</v>
      </c>
      <c r="F105" s="18">
        <f t="shared" si="126"/>
        <v>28200</v>
      </c>
      <c r="I105" s="18">
        <f>F105+I104</f>
        <v>43550</v>
      </c>
      <c r="J105" s="18">
        <f t="shared" ref="J105:L105" si="127">I105+J104</f>
        <v>58900</v>
      </c>
      <c r="K105" s="18">
        <f t="shared" si="127"/>
        <v>74250</v>
      </c>
      <c r="L105" s="18">
        <f t="shared" si="127"/>
        <v>89600</v>
      </c>
      <c r="O105" s="18">
        <f>L105+O104</f>
        <v>112000</v>
      </c>
      <c r="P105" s="18">
        <f t="shared" ref="P105:R105" si="128">O105+P104</f>
        <v>134400</v>
      </c>
      <c r="Q105" s="18">
        <f t="shared" si="128"/>
        <v>156800</v>
      </c>
      <c r="R105" s="18">
        <f t="shared" si="128"/>
        <v>179200</v>
      </c>
    </row>
    <row r="106">
      <c r="B106" s="34" t="s">
        <v>50</v>
      </c>
      <c r="C106" s="35">
        <f t="shared" ref="C106:F106" si="129">C105/$C$6</f>
        <v>0.000141</v>
      </c>
      <c r="D106" s="35">
        <f t="shared" si="129"/>
        <v>0.000282</v>
      </c>
      <c r="E106" s="35">
        <f t="shared" si="129"/>
        <v>0.000423</v>
      </c>
      <c r="F106" s="35">
        <f t="shared" si="129"/>
        <v>0.000564</v>
      </c>
      <c r="G106" s="36"/>
      <c r="H106" s="36"/>
      <c r="I106" s="35">
        <f t="shared" ref="I106:L106" si="130">I105/$C$6</f>
        <v>0.000871</v>
      </c>
      <c r="J106" s="35">
        <f t="shared" si="130"/>
        <v>0.001178</v>
      </c>
      <c r="K106" s="35">
        <f t="shared" si="130"/>
        <v>0.001485</v>
      </c>
      <c r="L106" s="35">
        <f t="shared" si="130"/>
        <v>0.001792</v>
      </c>
      <c r="M106" s="36"/>
      <c r="N106" s="36"/>
      <c r="O106" s="35">
        <f t="shared" ref="O106:R106" si="131">O105/$C$6</f>
        <v>0.00224</v>
      </c>
      <c r="P106" s="35">
        <f t="shared" si="131"/>
        <v>0.002688</v>
      </c>
      <c r="Q106" s="35">
        <f t="shared" si="131"/>
        <v>0.003136</v>
      </c>
      <c r="R106" s="37">
        <f t="shared" si="131"/>
        <v>0.003584</v>
      </c>
    </row>
    <row r="109">
      <c r="B109" s="38" t="s">
        <v>51</v>
      </c>
      <c r="C109" s="39">
        <f t="shared" ref="C109:F109" si="132">C38+C71+C104</f>
        <v>14985</v>
      </c>
      <c r="D109" s="39">
        <f t="shared" si="132"/>
        <v>14985</v>
      </c>
      <c r="E109" s="39">
        <f t="shared" si="132"/>
        <v>14985</v>
      </c>
      <c r="F109" s="39">
        <f t="shared" si="132"/>
        <v>14985</v>
      </c>
      <c r="G109" s="40"/>
      <c r="H109" s="40"/>
      <c r="I109" s="39">
        <f t="shared" ref="I109:L109" si="133">I38+I71+I104</f>
        <v>31335</v>
      </c>
      <c r="J109" s="39">
        <f t="shared" si="133"/>
        <v>31335</v>
      </c>
      <c r="K109" s="39">
        <f t="shared" si="133"/>
        <v>31335</v>
      </c>
      <c r="L109" s="39">
        <f t="shared" si="133"/>
        <v>31335</v>
      </c>
      <c r="M109" s="40"/>
      <c r="N109" s="40"/>
      <c r="O109" s="39">
        <f t="shared" ref="O109:R109" si="134">O38+O71+O104</f>
        <v>45840</v>
      </c>
      <c r="P109" s="39">
        <f t="shared" si="134"/>
        <v>45840</v>
      </c>
      <c r="Q109" s="39">
        <f t="shared" si="134"/>
        <v>45840</v>
      </c>
      <c r="R109" s="39">
        <f t="shared" si="134"/>
        <v>45840</v>
      </c>
    </row>
    <row r="110">
      <c r="B110" s="38" t="s">
        <v>52</v>
      </c>
      <c r="C110" s="39">
        <f>C109+D109</f>
        <v>29970</v>
      </c>
      <c r="D110" s="39">
        <f t="shared" ref="D110:F110" si="135">C110+D109</f>
        <v>44955</v>
      </c>
      <c r="E110" s="39">
        <f t="shared" si="135"/>
        <v>59940</v>
      </c>
      <c r="F110" s="39">
        <f t="shared" si="135"/>
        <v>74925</v>
      </c>
      <c r="G110" s="40"/>
      <c r="H110" s="40"/>
      <c r="I110" s="39">
        <f>F110+I109</f>
        <v>106260</v>
      </c>
      <c r="J110" s="39">
        <f t="shared" ref="J110:L110" si="136">I110+J109</f>
        <v>137595</v>
      </c>
      <c r="K110" s="39">
        <f t="shared" si="136"/>
        <v>168930</v>
      </c>
      <c r="L110" s="39">
        <f t="shared" si="136"/>
        <v>200265</v>
      </c>
      <c r="M110" s="40"/>
      <c r="N110" s="40"/>
      <c r="O110" s="39">
        <f>L110+O109</f>
        <v>246105</v>
      </c>
      <c r="P110" s="39">
        <f t="shared" ref="P110:R110" si="137">O110+P109</f>
        <v>291945</v>
      </c>
      <c r="Q110" s="39">
        <f t="shared" si="137"/>
        <v>337785</v>
      </c>
      <c r="R110" s="39">
        <f t="shared" si="137"/>
        <v>383625</v>
      </c>
    </row>
    <row r="111">
      <c r="B111" s="38" t="s">
        <v>53</v>
      </c>
      <c r="C111" s="41">
        <f t="shared" ref="C111:F111" si="138">C110/$E$9</f>
        <v>0.001218292683</v>
      </c>
      <c r="D111" s="41">
        <f t="shared" si="138"/>
        <v>0.001827439024</v>
      </c>
      <c r="E111" s="41">
        <f t="shared" si="138"/>
        <v>0.002436585366</v>
      </c>
      <c r="F111" s="41">
        <f t="shared" si="138"/>
        <v>0.003045731707</v>
      </c>
      <c r="G111" s="40"/>
      <c r="H111" s="40"/>
      <c r="I111" s="41">
        <f t="shared" ref="I111:L111" si="139">I110/$E$9</f>
        <v>0.004319512195</v>
      </c>
      <c r="J111" s="41">
        <f t="shared" si="139"/>
        <v>0.005593292683</v>
      </c>
      <c r="K111" s="41">
        <f t="shared" si="139"/>
        <v>0.006867073171</v>
      </c>
      <c r="L111" s="41">
        <f t="shared" si="139"/>
        <v>0.008140853659</v>
      </c>
      <c r="M111" s="40"/>
      <c r="N111" s="40"/>
      <c r="O111" s="41">
        <f t="shared" ref="O111:R111" si="140">O110/$E$9</f>
        <v>0.01000426829</v>
      </c>
      <c r="P111" s="41">
        <f t="shared" si="140"/>
        <v>0.01186768293</v>
      </c>
      <c r="Q111" s="41">
        <f t="shared" si="140"/>
        <v>0.01373109756</v>
      </c>
      <c r="R111" s="41">
        <f t="shared" si="140"/>
        <v>0.0155945122</v>
      </c>
    </row>
    <row r="112">
      <c r="B112" s="38" t="s">
        <v>54</v>
      </c>
      <c r="C112" s="40"/>
      <c r="D112" s="42">
        <f t="shared" ref="D112:F112" si="141">D111/C111-1</f>
        <v>0.5</v>
      </c>
      <c r="E112" s="42">
        <f t="shared" si="141"/>
        <v>0.3333333333</v>
      </c>
      <c r="F112" s="42">
        <f t="shared" si="141"/>
        <v>0.25</v>
      </c>
      <c r="G112" s="40"/>
      <c r="H112" s="40"/>
      <c r="I112" s="42">
        <f>I111/F111-1</f>
        <v>0.4182182182</v>
      </c>
      <c r="J112" s="42">
        <f t="shared" ref="J112:L112" si="142">J111/I111-1</f>
        <v>0.2948898927</v>
      </c>
      <c r="K112" s="42">
        <f t="shared" si="142"/>
        <v>0.2277335659</v>
      </c>
      <c r="L112" s="42">
        <f t="shared" si="142"/>
        <v>0.1854910318</v>
      </c>
      <c r="M112" s="40"/>
      <c r="N112" s="40"/>
      <c r="O112" s="42">
        <f>O111/L111-1</f>
        <v>0.2288967119</v>
      </c>
      <c r="P112" s="42">
        <f t="shared" ref="P112:R112" si="143">P111/O111-1</f>
        <v>0.1862619614</v>
      </c>
      <c r="Q112" s="42">
        <f t="shared" si="143"/>
        <v>0.1570158763</v>
      </c>
      <c r="R112" s="42">
        <f t="shared" si="143"/>
        <v>0.1357076247</v>
      </c>
    </row>
  </sheetData>
  <mergeCells count="3">
    <mergeCell ref="H43:L43"/>
    <mergeCell ref="N43:R43"/>
    <mergeCell ref="B43:F43"/>
  </mergeCells>
  <drawing r:id="rId1"/>
</worksheet>
</file>