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nce AGNELY\Documents\FA-Enseignement et activités université\M2 Pharmacotechnie et Biopharmacie 2024-2025\"/>
    </mc:Choice>
  </mc:AlternateContent>
  <xr:revisionPtr revIDLastSave="0" documentId="8_{EBFA5881-1BFF-4E62-8F0C-2D9F1C6A64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ssion 1" sheetId="1" r:id="rId1"/>
    <sheet name="session 2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" i="1" l="1"/>
  <c r="L4" i="1" l="1"/>
  <c r="F15" i="9"/>
  <c r="K15" i="9"/>
  <c r="N15" i="9" s="1"/>
  <c r="Q15" i="9"/>
  <c r="T15" i="9"/>
  <c r="X15" i="9"/>
  <c r="F16" i="9"/>
  <c r="K16" i="9"/>
  <c r="N16" i="9" s="1"/>
  <c r="Q16" i="9"/>
  <c r="T16" i="9"/>
  <c r="X16" i="9"/>
  <c r="F17" i="9"/>
  <c r="K17" i="9"/>
  <c r="N17" i="9" s="1"/>
  <c r="Q17" i="9"/>
  <c r="T17" i="9"/>
  <c r="X17" i="9"/>
  <c r="F18" i="9"/>
  <c r="K18" i="9"/>
  <c r="N18" i="9" s="1"/>
  <c r="Q18" i="9"/>
  <c r="T18" i="9"/>
  <c r="X18" i="9"/>
  <c r="Y15" i="9" l="1"/>
  <c r="Y16" i="9"/>
  <c r="Y18" i="9"/>
  <c r="Y17" i="9"/>
  <c r="T5" i="9"/>
  <c r="T6" i="9"/>
  <c r="T7" i="9"/>
  <c r="T8" i="9"/>
  <c r="T9" i="9"/>
  <c r="T10" i="9"/>
  <c r="T11" i="9"/>
  <c r="T12" i="9"/>
  <c r="T13" i="9"/>
  <c r="T14" i="9"/>
  <c r="T4" i="9"/>
  <c r="Q5" i="9"/>
  <c r="Q6" i="9"/>
  <c r="Q7" i="9"/>
  <c r="Q8" i="9"/>
  <c r="Q9" i="9"/>
  <c r="Q10" i="9"/>
  <c r="Q11" i="9"/>
  <c r="Q12" i="9"/>
  <c r="Q13" i="9"/>
  <c r="Q14" i="9"/>
  <c r="Q4" i="9"/>
  <c r="F5" i="9"/>
  <c r="F6" i="9"/>
  <c r="F7" i="9"/>
  <c r="F8" i="9"/>
  <c r="F9" i="9"/>
  <c r="F10" i="9"/>
  <c r="F11" i="9"/>
  <c r="F12" i="9"/>
  <c r="F13" i="9"/>
  <c r="F14" i="9"/>
  <c r="F4" i="9"/>
  <c r="X14" i="9"/>
  <c r="K14" i="9"/>
  <c r="N14" i="9" s="1"/>
  <c r="X13" i="9"/>
  <c r="K13" i="9"/>
  <c r="N13" i="9" s="1"/>
  <c r="X12" i="9"/>
  <c r="K12" i="9"/>
  <c r="N12" i="9" s="1"/>
  <c r="X11" i="9"/>
  <c r="K11" i="9"/>
  <c r="N11" i="9" s="1"/>
  <c r="X10" i="9"/>
  <c r="K10" i="9"/>
  <c r="N10" i="9" s="1"/>
  <c r="X9" i="9"/>
  <c r="K9" i="9"/>
  <c r="N9" i="9" s="1"/>
  <c r="X8" i="9"/>
  <c r="K8" i="9"/>
  <c r="N8" i="9" s="1"/>
  <c r="X7" i="9"/>
  <c r="K7" i="9"/>
  <c r="N7" i="9" s="1"/>
  <c r="X6" i="9"/>
  <c r="K6" i="9"/>
  <c r="N6" i="9" s="1"/>
  <c r="X5" i="9"/>
  <c r="K5" i="9"/>
  <c r="N5" i="9" s="1"/>
  <c r="X4" i="9"/>
  <c r="K4" i="9"/>
  <c r="N4" i="9" s="1"/>
  <c r="Y4" i="1"/>
  <c r="T4" i="1"/>
  <c r="P4" i="1"/>
  <c r="G4" i="1"/>
  <c r="AE4" i="1" l="1"/>
  <c r="AD4" i="1"/>
  <c r="Y6" i="9"/>
  <c r="Y14" i="9"/>
  <c r="Y8" i="9"/>
  <c r="Y7" i="9"/>
  <c r="Y10" i="9"/>
  <c r="Y5" i="9"/>
  <c r="Y9" i="9"/>
  <c r="Y12" i="9"/>
  <c r="Y11" i="9"/>
  <c r="Y4" i="9"/>
  <c r="Y13" i="9"/>
</calcChain>
</file>

<file path=xl/sharedStrings.xml><?xml version="1.0" encoding="utf-8"?>
<sst xmlns="http://schemas.openxmlformats.org/spreadsheetml/2006/main" count="135" uniqueCount="98">
  <si>
    <t>point de jury</t>
  </si>
  <si>
    <t>Numéro étudiant</t>
  </si>
  <si>
    <t>Nom</t>
  </si>
  <si>
    <t>Prénom</t>
  </si>
  <si>
    <t>Le règlement des études et les modalités de contrôle des connaissances correspondant au parcours de Master sont disponibles sur le site web de l'Université Paris-Saclay. Il est de la responsabilité de chaque étudiant d'en prendre connaissance.</t>
  </si>
  <si>
    <t xml:space="preserve">Ces MCC sont sous réserve de modification exceptionnelle liées à la situation d'épidémie COVID. </t>
  </si>
  <si>
    <t>Mention</t>
  </si>
  <si>
    <t xml:space="preserve">BLOC 4 /20 </t>
  </si>
  <si>
    <t>Plans d'exp. /20</t>
  </si>
  <si>
    <t>*Bloc 1 : Organisation du travail ; Bloc 2 : Méthodes de caractérisation physico-chimiques pour la conception et l'évaluation des formes solides, liquides et semi-solides ; Bloc 3 : Conception et évaluation biopharmaceutique de systèmes galéniques innovants  ; Bloc 4 : Technologie et génie des procédés ; Bloc 5 : Stage d'application en industrie ou en laboratoire de recherche</t>
  </si>
  <si>
    <t>Gestion de projet  /20</t>
  </si>
  <si>
    <t xml:space="preserve">BLOC 1 /20 </t>
  </si>
  <si>
    <t xml:space="preserve">Orsay, le </t>
  </si>
  <si>
    <t xml:space="preserve">NOM : </t>
  </si>
  <si>
    <t xml:space="preserve">Prénom : </t>
  </si>
  <si>
    <t xml:space="preserve">Date : </t>
  </si>
  <si>
    <t>Rhéologie /20 Coef 1</t>
  </si>
  <si>
    <t>Polymères /20 Coef 1</t>
  </si>
  <si>
    <r>
      <t xml:space="preserve">UE 2  </t>
    </r>
    <r>
      <rPr>
        <b/>
        <sz val="10"/>
        <color theme="1"/>
        <rFont val="Calibri"/>
        <family val="2"/>
        <scheme val="minor"/>
      </rPr>
      <t>/20  ( 11 ECTS)</t>
    </r>
  </si>
  <si>
    <t xml:space="preserve">Les bloces 1 à 4 se xompensent les uns les autres avec un seuil de compensation de 7/20. Le bloc 5 n'est compensable par aucun autre et ne compense aucun autre. </t>
  </si>
  <si>
    <t xml:space="preserve">BLOC 2 /20 </t>
  </si>
  <si>
    <t xml:space="preserve"> MiniS /20</t>
  </si>
  <si>
    <t xml:space="preserve">BLOC 3 /20 </t>
  </si>
  <si>
    <r>
      <t xml:space="preserve">UE 4  </t>
    </r>
    <r>
      <rPr>
        <b/>
        <sz val="10"/>
        <color theme="1"/>
        <rFont val="Calibri"/>
        <family val="2"/>
        <scheme val="minor"/>
      </rPr>
      <t>/20  ( 6 ECTS)</t>
    </r>
  </si>
  <si>
    <r>
      <t xml:space="preserve">UE 5  </t>
    </r>
    <r>
      <rPr>
        <b/>
        <sz val="10"/>
        <color theme="1"/>
        <rFont val="Calibri"/>
        <family val="2"/>
        <scheme val="minor"/>
      </rPr>
      <t>/20  ( 30 ECTS)</t>
    </r>
  </si>
  <si>
    <t>Stage /20</t>
  </si>
  <si>
    <t>Soutenance /20</t>
  </si>
  <si>
    <t xml:space="preserve">BLOC 5 /20 </t>
  </si>
  <si>
    <t>ABDOUL VAHAB</t>
  </si>
  <si>
    <t>BRIONNE</t>
  </si>
  <si>
    <t>EL HADJAJI</t>
  </si>
  <si>
    <t>ENDALE NGOLLO</t>
  </si>
  <si>
    <t>MBOLO BOLAMBWA</t>
  </si>
  <si>
    <t>MORIN</t>
  </si>
  <si>
    <t>MOULA</t>
  </si>
  <si>
    <t>OLIER</t>
  </si>
  <si>
    <t>PHAM</t>
  </si>
  <si>
    <t>AVRILLON</t>
  </si>
  <si>
    <t>BARON</t>
  </si>
  <si>
    <t>DESCHAMPS</t>
  </si>
  <si>
    <t>GAUBERT</t>
  </si>
  <si>
    <t>LIOT</t>
  </si>
  <si>
    <t>SAAD</t>
  </si>
  <si>
    <t>Faïza</t>
  </si>
  <si>
    <t>Kevin</t>
  </si>
  <si>
    <t>Clemence</t>
  </si>
  <si>
    <t>Charlotte</t>
  </si>
  <si>
    <t>Eugénie</t>
  </si>
  <si>
    <t>Hanan</t>
  </si>
  <si>
    <t>Hermine Shavely</t>
  </si>
  <si>
    <t>Isidore</t>
  </si>
  <si>
    <t>Eve</t>
  </si>
  <si>
    <t>Jehovanie</t>
  </si>
  <si>
    <t>Nicolas</t>
  </si>
  <si>
    <t>Cerine</t>
  </si>
  <si>
    <t>Camille</t>
  </si>
  <si>
    <t>Thi Tuyet Nhi</t>
  </si>
  <si>
    <t>Farah</t>
  </si>
  <si>
    <t xml:space="preserve">BLOC 2 - UE théorique (11 ECTS)    </t>
  </si>
  <si>
    <t xml:space="preserve">BLOC 4 - UE théorique (6 ECTS)    </t>
  </si>
  <si>
    <t xml:space="preserve"> examens /20</t>
  </si>
  <si>
    <t>Transferts thermiques /20</t>
  </si>
  <si>
    <t>Génie des procédés pharm. /20</t>
  </si>
  <si>
    <t>Transposition d'échelle /20</t>
  </si>
  <si>
    <r>
      <t xml:space="preserve">UE 1  </t>
    </r>
    <r>
      <rPr>
        <b/>
        <sz val="10"/>
        <color theme="1"/>
        <rFont val="Calibri"/>
        <family val="2"/>
        <scheme val="minor"/>
      </rPr>
      <t>/20  (6 ECTS)</t>
    </r>
  </si>
  <si>
    <r>
      <t xml:space="preserve">UE 3  </t>
    </r>
    <r>
      <rPr>
        <b/>
        <sz val="10"/>
        <color theme="1"/>
        <rFont val="Calibri"/>
        <family val="2"/>
        <scheme val="minor"/>
      </rPr>
      <t>/20  ( 7 ECTS)</t>
    </r>
  </si>
  <si>
    <r>
      <t>Master 2 PHARMACOTECHNIE ET BIOPHARMACIE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                                                                         Procès verbal de délibération 2022-2023 - SESSION 2                          </t>
    </r>
  </si>
  <si>
    <t>Note finale d'écrit /20     63% de la note finale</t>
  </si>
  <si>
    <t xml:space="preserve"> Contrôle Continu /20     12% de la note finale</t>
  </si>
  <si>
    <t>Oral /20</t>
  </si>
  <si>
    <t>Oral /20   25% de la note finale</t>
  </si>
  <si>
    <t>Résultat /20  (moyenne des 5 blocs pondérée par le nombre d'ECTS)</t>
  </si>
  <si>
    <t xml:space="preserve">BLOC 1 - UE théorique               (6 ECTS)    </t>
  </si>
  <si>
    <t xml:space="preserve">BLOC 3 - UE théorique            (7 ECTS)    </t>
  </si>
  <si>
    <t xml:space="preserve">BLOC 5 - UE pratique                       (30 ECTS)    </t>
  </si>
  <si>
    <t>PC des surfaces      /20 Coef 1</t>
  </si>
  <si>
    <t>Formes solides       /20 Coef 2</t>
  </si>
  <si>
    <t>Oral  /20</t>
  </si>
  <si>
    <t>Note finale d'écrit /20     75% de la note finale</t>
  </si>
  <si>
    <r>
      <t xml:space="preserve">UE 4  </t>
    </r>
    <r>
      <rPr>
        <b/>
        <sz val="10"/>
        <color theme="1"/>
        <rFont val="Calibri"/>
        <family val="2"/>
        <scheme val="minor"/>
      </rPr>
      <t>/20          ( 6 ECTS)</t>
    </r>
  </si>
  <si>
    <r>
      <t xml:space="preserve">UE 3  </t>
    </r>
    <r>
      <rPr>
        <b/>
        <sz val="10"/>
        <color theme="1"/>
        <rFont val="Calibri"/>
        <family val="2"/>
        <scheme val="minor"/>
      </rPr>
      <t>/20          ( 7 ECTS)</t>
    </r>
  </si>
  <si>
    <t xml:space="preserve">BLOC 3 - UE théorique                    (7 ECTS)    </t>
  </si>
  <si>
    <r>
      <t xml:space="preserve">UE 1  </t>
    </r>
    <r>
      <rPr>
        <b/>
        <sz val="10"/>
        <color theme="1"/>
        <rFont val="Calibri"/>
        <family val="2"/>
        <scheme val="minor"/>
      </rPr>
      <t>/20          (6 ECTS)</t>
    </r>
  </si>
  <si>
    <t>Résultat Final /20  (moyenne des 5 blocs pondérée par le nombre d'ECTS)</t>
  </si>
  <si>
    <t>Résultat blocs théoriques /20  (moyenne des 4 blocs pondérée par le nombre d'ECTS)</t>
  </si>
  <si>
    <t xml:space="preserve">Les blocs 1 à 4 se compensent les uns les autres avec un seuil de compensation de 7/20. Le bloc 5 n'est compensable par aucun autre et ne compense aucun autre. </t>
  </si>
  <si>
    <t>BOCHOT</t>
  </si>
  <si>
    <t>Amélie</t>
  </si>
  <si>
    <t>AGNELY</t>
  </si>
  <si>
    <t>Florence</t>
  </si>
  <si>
    <t>MURA</t>
  </si>
  <si>
    <t>Simona</t>
  </si>
  <si>
    <t>Bien</t>
  </si>
  <si>
    <t>Classement</t>
  </si>
  <si>
    <t>XXX</t>
  </si>
  <si>
    <t>YYY</t>
  </si>
  <si>
    <t>ZZZ</t>
  </si>
  <si>
    <r>
      <t>Master 2 PHARMACOTECHNIE ET BIOPHARMACIE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                                                                         Procès verbal de délibération 20XX-20YY - SESSION 1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</si>
</sst>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41" xfId="0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2" fontId="5" fillId="3" borderId="22" xfId="0" applyNumberFormat="1" applyFont="1" applyFill="1" applyBorder="1" applyAlignment="1">
      <alignment horizontal="center" vertical="center"/>
    </xf>
    <xf numFmtId="2" fontId="5" fillId="3" borderId="23" xfId="0" applyNumberFormat="1" applyFont="1" applyFill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2" fontId="0" fillId="4" borderId="30" xfId="0" applyNumberFormat="1" applyFill="1" applyBorder="1" applyAlignment="1">
      <alignment horizontal="center"/>
    </xf>
    <xf numFmtId="2" fontId="0" fillId="4" borderId="38" xfId="0" applyNumberFormat="1" applyFill="1" applyBorder="1" applyAlignment="1">
      <alignment horizontal="center"/>
    </xf>
    <xf numFmtId="2" fontId="0" fillId="4" borderId="19" xfId="0" applyNumberFormat="1" applyFill="1" applyBorder="1" applyAlignment="1">
      <alignment horizontal="center"/>
    </xf>
    <xf numFmtId="2" fontId="0" fillId="4" borderId="45" xfId="0" applyNumberFormat="1" applyFill="1" applyBorder="1" applyAlignment="1">
      <alignment horizontal="center"/>
    </xf>
    <xf numFmtId="2" fontId="0" fillId="4" borderId="15" xfId="0" applyNumberFormat="1" applyFill="1" applyBorder="1" applyAlignment="1">
      <alignment horizontal="center"/>
    </xf>
    <xf numFmtId="2" fontId="0" fillId="4" borderId="26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41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2" fontId="4" fillId="0" borderId="32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  <xf numFmtId="2" fontId="4" fillId="0" borderId="46" xfId="0" applyNumberFormat="1" applyFont="1" applyBorder="1" applyAlignment="1">
      <alignment horizontal="center" vertical="center"/>
    </xf>
    <xf numFmtId="2" fontId="4" fillId="0" borderId="43" xfId="0" applyNumberFormat="1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2" fontId="4" fillId="0" borderId="34" xfId="0" applyNumberFormat="1" applyFont="1" applyBorder="1" applyAlignment="1">
      <alignment horizontal="center" vertical="center"/>
    </xf>
    <xf numFmtId="2" fontId="4" fillId="0" borderId="48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0" fillId="0" borderId="0" xfId="0" applyBorder="1"/>
    <xf numFmtId="0" fontId="8" fillId="0" borderId="0" xfId="0" applyFont="1" applyBorder="1"/>
    <xf numFmtId="2" fontId="0" fillId="0" borderId="0" xfId="0" applyNumberFormat="1" applyBorder="1" applyAlignment="1">
      <alignment horizontal="center"/>
    </xf>
    <xf numFmtId="49" fontId="4" fillId="0" borderId="32" xfId="0" applyNumberFormat="1" applyFont="1" applyBorder="1" applyAlignment="1">
      <alignment horizontal="center" vertical="center"/>
    </xf>
    <xf numFmtId="1" fontId="2" fillId="0" borderId="52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 vertical="center"/>
    </xf>
    <xf numFmtId="2" fontId="0" fillId="0" borderId="54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1269789</xdr:colOff>
      <xdr:row>5</xdr:row>
      <xdr:rowOff>180975</xdr:rowOff>
    </xdr:from>
    <xdr:ext cx="6609292" cy="192405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71969" y="4478655"/>
          <a:ext cx="6609292" cy="1924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BLOC 1</a:t>
          </a:r>
          <a:r>
            <a:rPr lang="fr-FR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UE 1 Organisation du travail</a:t>
          </a:r>
        </a:p>
        <a:p>
          <a:endParaRPr lang="fr-FR" sz="11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BLOC 2	UE 2 : Méthodes</a:t>
          </a:r>
          <a:r>
            <a:rPr lang="fr-FR" sz="1100" b="1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caractérisation physico-chimiques pour la conceptoin et l'évaluation des  	formes solides, </a:t>
          </a:r>
          <a:r>
            <a:rPr lang="fr-FR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liquides et semi-solides</a:t>
          </a:r>
        </a:p>
        <a:p>
          <a:endParaRPr lang="fr-FR" sz="11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BLOC 3	UE 3 : Conception et évaluation biopharmaceutique de systèmes</a:t>
          </a:r>
          <a:r>
            <a:rPr lang="fr-FR" sz="1100" b="1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galéniques innovants </a:t>
          </a:r>
        </a:p>
        <a:p>
          <a:endParaRPr lang="fr-FR" sz="11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BLOC 4	UE 4 : Technologie</a:t>
          </a:r>
          <a:r>
            <a:rPr lang="fr-FR" sz="1100" b="1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et génie des procédés</a:t>
          </a:r>
        </a:p>
        <a:p>
          <a:endParaRPr lang="fr-FR" sz="11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BLOC 5	UE 5 : Stage d'application en industriel ou en laboratoire de recherche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1582209</xdr:colOff>
      <xdr:row>19</xdr:row>
      <xdr:rowOff>180975</xdr:rowOff>
    </xdr:from>
    <xdr:ext cx="6609292" cy="192405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71969" y="5217795"/>
          <a:ext cx="6609292" cy="1924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BLOC 1</a:t>
          </a:r>
          <a:r>
            <a:rPr lang="fr-FR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UE 1 Organisation du travail</a:t>
          </a:r>
        </a:p>
        <a:p>
          <a:endParaRPr lang="fr-FR" sz="11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BLOC 2	UE 2 : Méthodes</a:t>
          </a:r>
          <a:r>
            <a:rPr lang="fr-FR" sz="1100" b="1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caractérisation physico-chimiques pour la conceptoin et l'évaluation des  	formes solides, </a:t>
          </a:r>
          <a:r>
            <a:rPr lang="fr-FR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liquides et semi-solides</a:t>
          </a:r>
        </a:p>
        <a:p>
          <a:endParaRPr lang="fr-FR" sz="11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BLOC 3	UE 3 : Conception et évaluation biopharmaceutique de systèmes</a:t>
          </a:r>
          <a:r>
            <a:rPr lang="fr-FR" sz="1100" b="1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galéniques innovants </a:t>
          </a:r>
        </a:p>
        <a:p>
          <a:endParaRPr lang="fr-FR" sz="11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BLOC 4	UE 4 : Technologie</a:t>
          </a:r>
          <a:r>
            <a:rPr lang="fr-FR" sz="1100" b="1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et génie des procédés</a:t>
          </a:r>
        </a:p>
        <a:p>
          <a:endParaRPr lang="fr-FR" sz="11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BLOC 5	UE 5 : Stage d'application en industriel ou en laboratoire de recherche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2"/>
  <sheetViews>
    <sheetView tabSelected="1" zoomScaleNormal="100" workbookViewId="0">
      <selection sqref="A1:C2"/>
    </sheetView>
  </sheetViews>
  <sheetFormatPr baseColWidth="10" defaultRowHeight="14.4" x14ac:dyDescent="0.3"/>
  <cols>
    <col min="2" max="2" width="20.5546875" customWidth="1"/>
    <col min="3" max="3" width="20.44140625" customWidth="1"/>
    <col min="4" max="5" width="9" customWidth="1"/>
    <col min="6" max="6" width="6.5546875" customWidth="1"/>
    <col min="7" max="14" width="9" customWidth="1"/>
    <col min="15" max="15" width="6.44140625" customWidth="1"/>
    <col min="16" max="18" width="9" customWidth="1"/>
    <col min="19" max="19" width="6.5546875" customWidth="1"/>
    <col min="20" max="22" width="9" customWidth="1"/>
    <col min="23" max="23" width="9.6640625" customWidth="1"/>
    <col min="24" max="24" width="6.33203125" customWidth="1"/>
    <col min="25" max="27" width="9" customWidth="1"/>
    <col min="28" max="28" width="6.44140625" customWidth="1"/>
    <col min="29" max="29" width="9" customWidth="1"/>
    <col min="30" max="31" width="11.33203125" customWidth="1"/>
    <col min="32" max="32" width="12.6640625" customWidth="1"/>
  </cols>
  <sheetData>
    <row r="1" spans="1:34" ht="62.25" customHeight="1" thickBot="1" x14ac:dyDescent="0.35">
      <c r="A1" s="108" t="s">
        <v>97</v>
      </c>
      <c r="B1" s="108"/>
      <c r="C1" s="109"/>
      <c r="D1" s="104" t="s">
        <v>72</v>
      </c>
      <c r="E1" s="100"/>
      <c r="F1" s="100"/>
      <c r="G1" s="112" t="s">
        <v>11</v>
      </c>
      <c r="H1" s="104" t="s">
        <v>58</v>
      </c>
      <c r="I1" s="100"/>
      <c r="J1" s="100"/>
      <c r="K1" s="100"/>
      <c r="L1" s="100"/>
      <c r="M1" s="100"/>
      <c r="N1" s="100"/>
      <c r="O1" s="101"/>
      <c r="P1" s="112" t="s">
        <v>20</v>
      </c>
      <c r="Q1" s="115" t="s">
        <v>73</v>
      </c>
      <c r="R1" s="116"/>
      <c r="S1" s="117"/>
      <c r="T1" s="112" t="s">
        <v>22</v>
      </c>
      <c r="U1" s="100" t="s">
        <v>59</v>
      </c>
      <c r="V1" s="100"/>
      <c r="W1" s="100"/>
      <c r="X1" s="101"/>
      <c r="Y1" s="112" t="s">
        <v>7</v>
      </c>
      <c r="Z1" s="104" t="s">
        <v>74</v>
      </c>
      <c r="AA1" s="100"/>
      <c r="AB1" s="101"/>
      <c r="AC1" s="112" t="s">
        <v>27</v>
      </c>
      <c r="AD1" s="97" t="s">
        <v>84</v>
      </c>
      <c r="AE1" s="97" t="s">
        <v>83</v>
      </c>
      <c r="AF1" s="121" t="s">
        <v>6</v>
      </c>
      <c r="AG1" s="94" t="s">
        <v>93</v>
      </c>
      <c r="AH1" s="87"/>
    </row>
    <row r="2" spans="1:34" ht="50.25" customHeight="1" thickBot="1" x14ac:dyDescent="0.35">
      <c r="A2" s="110"/>
      <c r="B2" s="110"/>
      <c r="C2" s="111"/>
      <c r="D2" s="102" t="s">
        <v>64</v>
      </c>
      <c r="E2" s="103"/>
      <c r="F2" s="105" t="s">
        <v>0</v>
      </c>
      <c r="G2" s="113"/>
      <c r="H2" s="102" t="s">
        <v>18</v>
      </c>
      <c r="I2" s="103"/>
      <c r="J2" s="103"/>
      <c r="K2" s="103"/>
      <c r="L2" s="103"/>
      <c r="M2" s="103"/>
      <c r="N2" s="103"/>
      <c r="O2" s="105" t="s">
        <v>0</v>
      </c>
      <c r="P2" s="113"/>
      <c r="Q2" s="102" t="s">
        <v>65</v>
      </c>
      <c r="R2" s="103"/>
      <c r="S2" s="105" t="s">
        <v>0</v>
      </c>
      <c r="T2" s="113"/>
      <c r="U2" s="102" t="s">
        <v>23</v>
      </c>
      <c r="V2" s="103"/>
      <c r="W2" s="107"/>
      <c r="X2" s="105" t="s">
        <v>0</v>
      </c>
      <c r="Y2" s="113"/>
      <c r="Z2" s="102" t="s">
        <v>24</v>
      </c>
      <c r="AA2" s="103"/>
      <c r="AB2" s="105" t="s">
        <v>0</v>
      </c>
      <c r="AC2" s="113"/>
      <c r="AD2" s="98"/>
      <c r="AE2" s="98"/>
      <c r="AF2" s="122"/>
      <c r="AG2" s="95"/>
    </row>
    <row r="3" spans="1:34" ht="54" customHeight="1" thickBot="1" x14ac:dyDescent="0.35">
      <c r="A3" s="1" t="s">
        <v>1</v>
      </c>
      <c r="B3" s="2" t="s">
        <v>2</v>
      </c>
      <c r="C3" s="39" t="s">
        <v>3</v>
      </c>
      <c r="D3" s="29" t="s">
        <v>10</v>
      </c>
      <c r="E3" s="28" t="s">
        <v>8</v>
      </c>
      <c r="F3" s="106"/>
      <c r="G3" s="114"/>
      <c r="H3" s="29" t="s">
        <v>16</v>
      </c>
      <c r="I3" s="30" t="s">
        <v>17</v>
      </c>
      <c r="J3" s="30" t="s">
        <v>75</v>
      </c>
      <c r="K3" s="31" t="s">
        <v>76</v>
      </c>
      <c r="L3" s="44" t="s">
        <v>67</v>
      </c>
      <c r="M3" s="44" t="s">
        <v>68</v>
      </c>
      <c r="N3" s="44" t="s">
        <v>70</v>
      </c>
      <c r="O3" s="106"/>
      <c r="P3" s="114"/>
      <c r="Q3" s="29" t="s">
        <v>21</v>
      </c>
      <c r="R3" s="30" t="s">
        <v>60</v>
      </c>
      <c r="S3" s="106"/>
      <c r="T3" s="114"/>
      <c r="U3" s="29" t="s">
        <v>61</v>
      </c>
      <c r="V3" s="28" t="s">
        <v>62</v>
      </c>
      <c r="W3" s="34" t="s">
        <v>63</v>
      </c>
      <c r="X3" s="106"/>
      <c r="Y3" s="114"/>
      <c r="Z3" s="32" t="s">
        <v>25</v>
      </c>
      <c r="AA3" s="33" t="s">
        <v>26</v>
      </c>
      <c r="AB3" s="106"/>
      <c r="AC3" s="114"/>
      <c r="AD3" s="99"/>
      <c r="AE3" s="99"/>
      <c r="AF3" s="123"/>
      <c r="AG3" s="96"/>
    </row>
    <row r="4" spans="1:34" x14ac:dyDescent="0.3">
      <c r="A4" s="40" t="s">
        <v>94</v>
      </c>
      <c r="B4" s="3" t="s">
        <v>95</v>
      </c>
      <c r="C4" s="4" t="s">
        <v>96</v>
      </c>
      <c r="D4" s="55">
        <v>17.5</v>
      </c>
      <c r="E4" s="67">
        <v>13</v>
      </c>
      <c r="F4" s="68"/>
      <c r="G4" s="45">
        <f>((D4+E4)/2)+F4</f>
        <v>15.25</v>
      </c>
      <c r="H4" s="55">
        <v>15</v>
      </c>
      <c r="I4" s="56">
        <v>16</v>
      </c>
      <c r="J4" s="56">
        <v>15.5</v>
      </c>
      <c r="K4" s="57">
        <v>14</v>
      </c>
      <c r="L4" s="49">
        <f>(2*K4+J4+I4+H4)/5</f>
        <v>14.9</v>
      </c>
      <c r="M4" s="49">
        <v>15</v>
      </c>
      <c r="N4" s="49">
        <v>13</v>
      </c>
      <c r="O4" s="23"/>
      <c r="P4" s="45">
        <f>(L4*0.63+M4*0.12+N4*0.25)+O4</f>
        <v>14.437000000000001</v>
      </c>
      <c r="Q4" s="55">
        <v>14</v>
      </c>
      <c r="R4" s="56">
        <v>15</v>
      </c>
      <c r="S4" s="68"/>
      <c r="T4" s="45">
        <f>((Q4+R4)/2)+S4</f>
        <v>14.5</v>
      </c>
      <c r="U4" s="55">
        <v>12.5</v>
      </c>
      <c r="V4" s="67">
        <v>16</v>
      </c>
      <c r="W4" s="56">
        <v>18</v>
      </c>
      <c r="X4" s="72"/>
      <c r="Y4" s="45">
        <f>((U4+V4+W4)/3)+X4</f>
        <v>15.5</v>
      </c>
      <c r="Z4" s="84">
        <v>14</v>
      </c>
      <c r="AA4" s="84">
        <v>14.21</v>
      </c>
      <c r="AB4" s="72"/>
      <c r="AC4" s="45">
        <f t="shared" ref="AC4" si="0">(Z4+AA4)/2</f>
        <v>14.105</v>
      </c>
      <c r="AD4" s="47">
        <f>(G4*6+P4*11+T4*7+Y4*6)/30</f>
        <v>14.8269</v>
      </c>
      <c r="AE4" s="85">
        <f t="shared" ref="AE4" si="1">(G4*6+P4*11+T4*7+Y4*6+AC4*30)/60</f>
        <v>14.465950000000001</v>
      </c>
      <c r="AF4" s="90" t="s">
        <v>92</v>
      </c>
      <c r="AG4" s="91"/>
    </row>
    <row r="5" spans="1:34" x14ac:dyDescent="0.3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21"/>
      <c r="Y5" s="21"/>
      <c r="Z5" s="21"/>
      <c r="AA5" s="92"/>
      <c r="AB5" s="21"/>
      <c r="AC5" s="21"/>
      <c r="AD5" s="22"/>
      <c r="AE5" s="22"/>
      <c r="AF5" s="21"/>
      <c r="AG5" s="21"/>
    </row>
    <row r="6" spans="1:34" x14ac:dyDescent="0.3">
      <c r="A6" s="38"/>
      <c r="B6" s="3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Y6" s="7"/>
      <c r="Z6" s="7"/>
      <c r="AA6" s="7"/>
      <c r="AB6" s="7"/>
      <c r="AD6" s="8"/>
      <c r="AE6" s="8"/>
      <c r="AF6" s="8"/>
    </row>
    <row r="7" spans="1:34" s="10" customFormat="1" ht="15" customHeight="1" x14ac:dyDescent="0.3">
      <c r="B7" s="19"/>
      <c r="C7" s="20"/>
      <c r="D7" s="20"/>
      <c r="E7" s="20"/>
      <c r="F7" s="18"/>
      <c r="G7" s="12"/>
      <c r="H7" s="12"/>
      <c r="I7" s="12"/>
      <c r="J7" s="12"/>
      <c r="K7" s="12"/>
      <c r="L7" s="12"/>
      <c r="M7" s="12"/>
      <c r="N7" s="18"/>
      <c r="O7" s="18"/>
      <c r="P7" s="18"/>
      <c r="S7" s="11"/>
      <c r="T7" s="18"/>
      <c r="U7" s="12"/>
      <c r="V7" s="12"/>
      <c r="W7" s="12"/>
      <c r="Y7" s="7"/>
      <c r="Z7" s="7"/>
      <c r="AA7" s="7"/>
      <c r="AB7" s="7"/>
    </row>
    <row r="8" spans="1:34" s="10" customFormat="1" ht="15" customHeight="1" x14ac:dyDescent="0.3">
      <c r="B8" s="19"/>
      <c r="C8" s="20"/>
      <c r="D8" s="20"/>
      <c r="E8" s="20"/>
      <c r="F8" s="18"/>
      <c r="G8" s="12"/>
      <c r="H8" s="12"/>
      <c r="I8" s="12"/>
      <c r="J8" s="12"/>
      <c r="K8" s="12"/>
      <c r="L8" s="12"/>
      <c r="M8" s="12"/>
      <c r="N8" s="18"/>
      <c r="O8" s="18"/>
      <c r="P8" s="18"/>
      <c r="S8" s="11"/>
      <c r="T8" s="18"/>
      <c r="U8" s="12"/>
      <c r="V8" s="12"/>
      <c r="W8" s="12"/>
      <c r="Y8" s="88"/>
      <c r="Z8" s="89"/>
      <c r="AA8" s="93"/>
      <c r="AB8" s="88"/>
    </row>
    <row r="9" spans="1:34" s="10" customFormat="1" ht="15" customHeight="1" x14ac:dyDescent="0.3">
      <c r="B9" s="19"/>
      <c r="C9" s="20"/>
      <c r="D9" s="20"/>
      <c r="E9" s="20"/>
      <c r="F9" s="18"/>
      <c r="G9" s="12"/>
      <c r="H9" s="12"/>
      <c r="I9" s="12"/>
      <c r="J9" s="12"/>
      <c r="K9" s="12"/>
      <c r="L9" s="12"/>
      <c r="M9" s="12"/>
      <c r="N9" s="18"/>
      <c r="O9" s="18"/>
      <c r="P9" s="18"/>
      <c r="S9" s="11"/>
      <c r="T9" s="18"/>
      <c r="U9" s="12"/>
      <c r="V9" s="12"/>
      <c r="W9" s="12"/>
      <c r="Y9" s="88"/>
      <c r="Z9" s="89"/>
      <c r="AA9" s="89"/>
      <c r="AB9" s="88"/>
    </row>
    <row r="10" spans="1:34" s="10" customFormat="1" ht="15" customHeight="1" x14ac:dyDescent="0.3">
      <c r="B10" s="19"/>
      <c r="C10" s="20"/>
      <c r="D10" s="20"/>
      <c r="E10" s="20"/>
      <c r="F10" s="18"/>
      <c r="G10" s="12"/>
      <c r="H10" s="12"/>
      <c r="I10" s="12"/>
      <c r="J10" s="12"/>
      <c r="K10" s="12"/>
      <c r="L10" s="12"/>
      <c r="M10" s="12"/>
      <c r="N10" s="18"/>
      <c r="O10" s="18"/>
      <c r="P10" s="18"/>
      <c r="S10" s="11"/>
      <c r="T10" s="18"/>
      <c r="U10" s="12"/>
      <c r="V10" s="12"/>
      <c r="W10" s="12"/>
      <c r="Y10" s="88"/>
      <c r="Z10" s="89"/>
      <c r="AA10" s="89"/>
      <c r="AB10" s="88"/>
    </row>
    <row r="11" spans="1:34" s="10" customFormat="1" ht="15" customHeight="1" x14ac:dyDescent="0.3">
      <c r="B11" s="19"/>
      <c r="C11" s="20"/>
      <c r="D11" s="20"/>
      <c r="E11" s="20"/>
      <c r="F11" s="18"/>
      <c r="G11" s="12"/>
      <c r="H11" s="12"/>
      <c r="I11" s="12"/>
      <c r="J11" s="12"/>
      <c r="K11" s="12"/>
      <c r="L11" s="12"/>
      <c r="M11" s="12"/>
      <c r="N11" s="18"/>
      <c r="O11" s="18"/>
      <c r="P11" s="18"/>
      <c r="S11" s="11"/>
      <c r="T11" s="18"/>
      <c r="U11" s="12"/>
      <c r="V11" s="12"/>
      <c r="W11" s="12"/>
      <c r="Y11" s="88"/>
      <c r="Z11" s="89"/>
      <c r="AA11" s="89"/>
      <c r="AB11" s="88"/>
    </row>
    <row r="12" spans="1:34" s="10" customFormat="1" ht="15" customHeight="1" x14ac:dyDescent="0.3">
      <c r="B12" s="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Y12" s="88"/>
      <c r="Z12" s="89"/>
      <c r="AA12" s="89"/>
      <c r="AB12" s="88"/>
    </row>
    <row r="13" spans="1:34" s="10" customFormat="1" ht="15" customHeight="1" x14ac:dyDescent="0.3">
      <c r="B13" s="19"/>
      <c r="C13" s="120"/>
      <c r="D13" s="120"/>
      <c r="E13" s="27"/>
      <c r="F13" s="18"/>
      <c r="G13" s="12"/>
      <c r="H13" s="12"/>
      <c r="I13" s="12"/>
      <c r="J13" s="12"/>
      <c r="K13" s="12"/>
      <c r="L13" s="12"/>
      <c r="M13" s="12"/>
      <c r="N13" s="18"/>
      <c r="O13" s="18"/>
      <c r="P13" s="18"/>
      <c r="S13" s="11"/>
      <c r="T13" s="18"/>
      <c r="U13" s="12"/>
      <c r="V13" s="12"/>
      <c r="W13" s="12"/>
      <c r="Y13" s="88"/>
      <c r="Z13" s="89"/>
      <c r="AA13" s="89"/>
      <c r="AB13" s="88"/>
    </row>
    <row r="14" spans="1:34" s="10" customFormat="1" ht="15" customHeight="1" x14ac:dyDescent="0.3">
      <c r="B14" s="19"/>
      <c r="C14" s="120"/>
      <c r="D14" s="120"/>
      <c r="E14" s="27"/>
      <c r="F14" s="18"/>
      <c r="G14" s="12"/>
      <c r="H14" s="12"/>
      <c r="I14" s="12"/>
      <c r="J14" s="12"/>
      <c r="K14" s="12"/>
      <c r="L14" s="12"/>
      <c r="M14" s="12"/>
      <c r="N14" s="18"/>
      <c r="O14" s="18"/>
      <c r="P14" s="18"/>
      <c r="S14" s="11"/>
      <c r="T14" s="18"/>
      <c r="U14" s="12"/>
      <c r="V14" s="12"/>
      <c r="W14" s="12"/>
      <c r="Y14" s="88"/>
      <c r="Z14" s="89"/>
      <c r="AA14" s="89"/>
      <c r="AB14" s="88"/>
    </row>
    <row r="15" spans="1:34" s="10" customFormat="1" ht="15" customHeight="1" x14ac:dyDescent="0.3">
      <c r="B15" s="19"/>
      <c r="C15" s="120"/>
      <c r="D15" s="120"/>
      <c r="E15" s="27"/>
      <c r="F15" s="18"/>
      <c r="G15" s="12"/>
      <c r="H15" s="12"/>
      <c r="I15" s="12"/>
      <c r="J15" s="12"/>
      <c r="K15" s="12"/>
      <c r="L15" s="12"/>
      <c r="M15" s="12"/>
      <c r="N15" s="18"/>
      <c r="O15" s="18"/>
      <c r="P15" s="18"/>
      <c r="S15" s="11"/>
      <c r="T15" s="18"/>
      <c r="U15" s="12"/>
      <c r="V15" s="12"/>
      <c r="W15" s="12"/>
      <c r="Y15" s="88"/>
      <c r="Z15" s="89"/>
      <c r="AA15" s="89"/>
      <c r="AB15" s="88"/>
    </row>
    <row r="16" spans="1:34" s="10" customFormat="1" ht="15" customHeight="1" x14ac:dyDescent="0.3">
      <c r="B16" s="19"/>
      <c r="C16" s="20"/>
      <c r="D16" s="20"/>
      <c r="E16" s="20"/>
      <c r="F16" s="18"/>
      <c r="G16" s="12"/>
      <c r="H16" s="12"/>
      <c r="I16" s="12"/>
      <c r="J16" s="12"/>
      <c r="K16" s="12"/>
      <c r="L16" s="12"/>
      <c r="M16" s="12"/>
      <c r="N16" s="18"/>
      <c r="O16" s="18"/>
      <c r="P16" s="18"/>
      <c r="S16" s="11"/>
      <c r="T16" s="18"/>
      <c r="U16" s="12"/>
      <c r="V16" s="12"/>
      <c r="W16" s="12"/>
      <c r="Y16" s="88"/>
      <c r="Z16" s="89"/>
      <c r="AA16" s="89"/>
      <c r="AB16" s="88"/>
    </row>
    <row r="17" spans="1:32" s="10" customFormat="1" x14ac:dyDescent="0.3">
      <c r="Y17" s="88"/>
      <c r="Z17" s="89"/>
      <c r="AA17" s="89"/>
      <c r="AB17" s="88"/>
    </row>
    <row r="18" spans="1:32" s="10" customFormat="1" ht="13.8" x14ac:dyDescent="0.3"/>
    <row r="19" spans="1:32" s="11" customFormat="1" ht="31.5" customHeight="1" x14ac:dyDescent="0.3">
      <c r="A19" s="118" t="s">
        <v>9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</row>
    <row r="20" spans="1:32" s="11" customFormat="1" ht="20.100000000000001" customHeight="1" x14ac:dyDescent="0.3">
      <c r="A20" s="9" t="s">
        <v>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T20" s="13"/>
    </row>
    <row r="21" spans="1:32" s="11" customFormat="1" ht="20.100000000000001" customHeight="1" x14ac:dyDescent="0.3">
      <c r="A21" s="14" t="s">
        <v>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T21" s="15"/>
    </row>
    <row r="22" spans="1:32" s="11" customFormat="1" ht="20.100000000000001" customHeight="1" x14ac:dyDescent="0.3">
      <c r="A22" s="16" t="s">
        <v>85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T22" s="17"/>
    </row>
    <row r="24" spans="1:32" s="8" customFormat="1" x14ac:dyDescent="0.3">
      <c r="C24" s="8" t="s">
        <v>12</v>
      </c>
      <c r="D24" s="86">
        <v>45358</v>
      </c>
    </row>
    <row r="25" spans="1:32" s="8" customFormat="1" x14ac:dyDescent="0.3"/>
    <row r="26" spans="1:32" s="8" customFormat="1" x14ac:dyDescent="0.3">
      <c r="C26" s="8" t="s">
        <v>13</v>
      </c>
      <c r="E26" s="8" t="s">
        <v>14</v>
      </c>
    </row>
    <row r="28" spans="1:32" x14ac:dyDescent="0.3">
      <c r="C28" s="8" t="s">
        <v>86</v>
      </c>
      <c r="D28" s="8"/>
      <c r="E28" s="8" t="s">
        <v>87</v>
      </c>
    </row>
    <row r="29" spans="1:32" x14ac:dyDescent="0.3">
      <c r="C29" s="8"/>
      <c r="D29" s="8"/>
      <c r="E29" s="8"/>
    </row>
    <row r="30" spans="1:32" x14ac:dyDescent="0.3">
      <c r="C30" s="8" t="s">
        <v>90</v>
      </c>
      <c r="D30" s="8"/>
      <c r="E30" s="8" t="s">
        <v>91</v>
      </c>
    </row>
    <row r="31" spans="1:32" x14ac:dyDescent="0.3">
      <c r="C31" s="8"/>
      <c r="D31" s="8"/>
      <c r="E31" s="8"/>
    </row>
    <row r="32" spans="1:32" x14ac:dyDescent="0.3">
      <c r="C32" s="8" t="s">
        <v>88</v>
      </c>
      <c r="D32" s="8"/>
      <c r="E32" s="8" t="s">
        <v>89</v>
      </c>
    </row>
  </sheetData>
  <mergeCells count="30">
    <mergeCell ref="A19:AF19"/>
    <mergeCell ref="H2:N2"/>
    <mergeCell ref="F2:F3"/>
    <mergeCell ref="O2:O3"/>
    <mergeCell ref="Q2:R2"/>
    <mergeCell ref="S2:S3"/>
    <mergeCell ref="C12:W12"/>
    <mergeCell ref="C13:D13"/>
    <mergeCell ref="C14:D14"/>
    <mergeCell ref="C15:D15"/>
    <mergeCell ref="Y1:Y3"/>
    <mergeCell ref="Z2:AA2"/>
    <mergeCell ref="AF1:AF3"/>
    <mergeCell ref="AB2:AB3"/>
    <mergeCell ref="AC1:AC3"/>
    <mergeCell ref="Z1:AB1"/>
    <mergeCell ref="A1:C2"/>
    <mergeCell ref="G1:G3"/>
    <mergeCell ref="P1:P3"/>
    <mergeCell ref="T1:T3"/>
    <mergeCell ref="Q1:S1"/>
    <mergeCell ref="H1:O1"/>
    <mergeCell ref="AG1:AG3"/>
    <mergeCell ref="AE1:AE3"/>
    <mergeCell ref="AD1:AD3"/>
    <mergeCell ref="U1:X1"/>
    <mergeCell ref="D2:E2"/>
    <mergeCell ref="D1:F1"/>
    <mergeCell ref="X2:X3"/>
    <mergeCell ref="U2:W2"/>
  </mergeCells>
  <pageMargins left="0.25" right="0.25" top="0.75" bottom="0.75" header="0.3" footer="0.3"/>
  <pageSetup paperSize="9" scale="46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0"/>
  <sheetViews>
    <sheetView topLeftCell="I2" workbookViewId="0">
      <selection activeCell="A4" sqref="A4:C18"/>
    </sheetView>
  </sheetViews>
  <sheetFormatPr baseColWidth="10" defaultRowHeight="14.4" x14ac:dyDescent="0.3"/>
  <cols>
    <col min="2" max="2" width="22.6640625" customWidth="1"/>
    <col min="3" max="3" width="19" customWidth="1"/>
    <col min="5" max="5" width="5.88671875" customWidth="1"/>
    <col min="13" max="13" width="5.5546875" customWidth="1"/>
    <col min="16" max="16" width="6.33203125" customWidth="1"/>
    <col min="19" max="19" width="5.33203125" customWidth="1"/>
    <col min="23" max="23" width="5.33203125" customWidth="1"/>
  </cols>
  <sheetData>
    <row r="1" spans="1:26" ht="62.4" customHeight="1" thickBot="1" x14ac:dyDescent="0.35">
      <c r="A1" s="108" t="s">
        <v>66</v>
      </c>
      <c r="B1" s="108"/>
      <c r="C1" s="109"/>
      <c r="D1" s="104" t="s">
        <v>72</v>
      </c>
      <c r="E1" s="100"/>
      <c r="F1" s="112" t="s">
        <v>11</v>
      </c>
      <c r="G1" s="104" t="s">
        <v>58</v>
      </c>
      <c r="H1" s="100"/>
      <c r="I1" s="100"/>
      <c r="J1" s="100"/>
      <c r="K1" s="100"/>
      <c r="L1" s="100"/>
      <c r="M1" s="101"/>
      <c r="N1" s="112" t="s">
        <v>20</v>
      </c>
      <c r="O1" s="115" t="s">
        <v>81</v>
      </c>
      <c r="P1" s="117"/>
      <c r="Q1" s="112" t="s">
        <v>22</v>
      </c>
      <c r="R1" s="100" t="s">
        <v>59</v>
      </c>
      <c r="S1" s="101"/>
      <c r="T1" s="112" t="s">
        <v>7</v>
      </c>
      <c r="U1" s="104" t="s">
        <v>74</v>
      </c>
      <c r="V1" s="100"/>
      <c r="W1" s="101"/>
      <c r="X1" s="112" t="s">
        <v>27</v>
      </c>
      <c r="Y1" s="97" t="s">
        <v>71</v>
      </c>
      <c r="Z1" s="94" t="s">
        <v>6</v>
      </c>
    </row>
    <row r="2" spans="1:26" ht="51.6" customHeight="1" thickBot="1" x14ac:dyDescent="0.35">
      <c r="A2" s="110"/>
      <c r="B2" s="110"/>
      <c r="C2" s="111"/>
      <c r="D2" s="43" t="s">
        <v>82</v>
      </c>
      <c r="E2" s="105" t="s">
        <v>0</v>
      </c>
      <c r="F2" s="113"/>
      <c r="G2" s="102" t="s">
        <v>18</v>
      </c>
      <c r="H2" s="103"/>
      <c r="I2" s="103"/>
      <c r="J2" s="103"/>
      <c r="K2" s="103"/>
      <c r="L2" s="103"/>
      <c r="M2" s="105" t="s">
        <v>0</v>
      </c>
      <c r="N2" s="113"/>
      <c r="O2" s="43" t="s">
        <v>80</v>
      </c>
      <c r="P2" s="105" t="s">
        <v>0</v>
      </c>
      <c r="Q2" s="113"/>
      <c r="R2" s="43" t="s">
        <v>79</v>
      </c>
      <c r="S2" s="105" t="s">
        <v>0</v>
      </c>
      <c r="T2" s="113"/>
      <c r="U2" s="102" t="s">
        <v>24</v>
      </c>
      <c r="V2" s="103"/>
      <c r="W2" s="105" t="s">
        <v>0</v>
      </c>
      <c r="X2" s="113"/>
      <c r="Y2" s="98"/>
      <c r="Z2" s="95"/>
    </row>
    <row r="3" spans="1:26" ht="48.6" thickBot="1" x14ac:dyDescent="0.35">
      <c r="A3" s="1" t="s">
        <v>1</v>
      </c>
      <c r="B3" s="2" t="s">
        <v>2</v>
      </c>
      <c r="C3" s="39" t="s">
        <v>3</v>
      </c>
      <c r="D3" s="29" t="s">
        <v>77</v>
      </c>
      <c r="E3" s="106"/>
      <c r="F3" s="114"/>
      <c r="G3" s="29" t="s">
        <v>16</v>
      </c>
      <c r="H3" s="30" t="s">
        <v>17</v>
      </c>
      <c r="I3" s="30" t="s">
        <v>75</v>
      </c>
      <c r="J3" s="31" t="s">
        <v>76</v>
      </c>
      <c r="K3" s="44" t="s">
        <v>78</v>
      </c>
      <c r="L3" s="44" t="s">
        <v>70</v>
      </c>
      <c r="M3" s="106"/>
      <c r="N3" s="114"/>
      <c r="O3" s="29" t="s">
        <v>69</v>
      </c>
      <c r="P3" s="106"/>
      <c r="Q3" s="114"/>
      <c r="R3" s="29" t="s">
        <v>69</v>
      </c>
      <c r="S3" s="106"/>
      <c r="T3" s="114"/>
      <c r="U3" s="32" t="s">
        <v>25</v>
      </c>
      <c r="V3" s="33" t="s">
        <v>26</v>
      </c>
      <c r="W3" s="106"/>
      <c r="X3" s="114"/>
      <c r="Y3" s="99"/>
      <c r="Z3" s="96"/>
    </row>
    <row r="4" spans="1:26" x14ac:dyDescent="0.3">
      <c r="A4" s="40">
        <v>21805563</v>
      </c>
      <c r="B4" s="3" t="s">
        <v>28</v>
      </c>
      <c r="C4" s="4" t="s">
        <v>43</v>
      </c>
      <c r="D4" s="55"/>
      <c r="E4" s="68"/>
      <c r="F4" s="45">
        <f>D4+E4</f>
        <v>0</v>
      </c>
      <c r="G4" s="55"/>
      <c r="H4" s="56"/>
      <c r="I4" s="56"/>
      <c r="J4" s="57"/>
      <c r="K4" s="49">
        <f>(G4+H4+I4+2*J4)/5</f>
        <v>0</v>
      </c>
      <c r="L4" s="49"/>
      <c r="M4" s="23"/>
      <c r="N4" s="45">
        <f>(K4*0.75+L4*0.25)+M4</f>
        <v>0</v>
      </c>
      <c r="O4" s="55"/>
      <c r="P4" s="68"/>
      <c r="Q4" s="45">
        <f>O4+P4</f>
        <v>0</v>
      </c>
      <c r="R4" s="55"/>
      <c r="S4" s="72"/>
      <c r="T4" s="45">
        <f>R4+S4</f>
        <v>0</v>
      </c>
      <c r="U4" s="76"/>
      <c r="V4" s="77"/>
      <c r="W4" s="72"/>
      <c r="X4" s="45">
        <f>((U4+V4)/2)+W4</f>
        <v>0</v>
      </c>
      <c r="Y4" s="47">
        <f t="shared" ref="Y4:Y18" si="0">(F4*6+N4*11+Q4*7+T4*6+X4*30)/60</f>
        <v>0</v>
      </c>
      <c r="Z4" s="26"/>
    </row>
    <row r="5" spans="1:26" x14ac:dyDescent="0.3">
      <c r="A5" s="41">
        <v>21917096</v>
      </c>
      <c r="B5" s="3" t="s">
        <v>37</v>
      </c>
      <c r="C5" s="4" t="s">
        <v>44</v>
      </c>
      <c r="D5" s="55"/>
      <c r="E5" s="68"/>
      <c r="F5" s="45">
        <f t="shared" ref="F5:F18" si="1">D5+E5</f>
        <v>0</v>
      </c>
      <c r="G5" s="55"/>
      <c r="H5" s="56"/>
      <c r="I5" s="56"/>
      <c r="J5" s="57"/>
      <c r="K5" s="49">
        <f t="shared" ref="K5:K18" si="2">(G5+H5+I5+2*J5)/5</f>
        <v>0</v>
      </c>
      <c r="L5" s="50"/>
      <c r="M5" s="23"/>
      <c r="N5" s="45">
        <f t="shared" ref="N5:N18" si="3">(K5*0.75+L5*0.25)+M5</f>
        <v>0</v>
      </c>
      <c r="O5" s="55"/>
      <c r="P5" s="68"/>
      <c r="Q5" s="45">
        <f t="shared" ref="Q5:Q18" si="4">O5+P5</f>
        <v>0</v>
      </c>
      <c r="R5" s="55"/>
      <c r="S5" s="72"/>
      <c r="T5" s="45">
        <f t="shared" ref="T5:T18" si="5">R5+S5</f>
        <v>0</v>
      </c>
      <c r="U5" s="76"/>
      <c r="V5" s="77"/>
      <c r="W5" s="72"/>
      <c r="X5" s="45">
        <f t="shared" ref="X5:X18" si="6">((U5+V5)/2)+W5</f>
        <v>0</v>
      </c>
      <c r="Y5" s="47">
        <f t="shared" si="0"/>
        <v>0</v>
      </c>
      <c r="Z5" s="26"/>
    </row>
    <row r="6" spans="1:26" x14ac:dyDescent="0.3">
      <c r="A6" s="40">
        <v>21809310</v>
      </c>
      <c r="B6" s="3" t="s">
        <v>38</v>
      </c>
      <c r="C6" s="4" t="s">
        <v>45</v>
      </c>
      <c r="D6" s="55"/>
      <c r="E6" s="68"/>
      <c r="F6" s="45">
        <f t="shared" si="1"/>
        <v>0</v>
      </c>
      <c r="G6" s="55"/>
      <c r="H6" s="56"/>
      <c r="I6" s="56"/>
      <c r="J6" s="57"/>
      <c r="K6" s="49">
        <f t="shared" si="2"/>
        <v>0</v>
      </c>
      <c r="L6" s="49"/>
      <c r="M6" s="23"/>
      <c r="N6" s="45">
        <f t="shared" si="3"/>
        <v>0</v>
      </c>
      <c r="O6" s="55"/>
      <c r="P6" s="68"/>
      <c r="Q6" s="45">
        <f t="shared" si="4"/>
        <v>0</v>
      </c>
      <c r="R6" s="55"/>
      <c r="S6" s="72"/>
      <c r="T6" s="45">
        <f t="shared" si="5"/>
        <v>0</v>
      </c>
      <c r="U6" s="76"/>
      <c r="V6" s="77"/>
      <c r="W6" s="72"/>
      <c r="X6" s="45">
        <f t="shared" si="6"/>
        <v>0</v>
      </c>
      <c r="Y6" s="47">
        <f t="shared" si="0"/>
        <v>0</v>
      </c>
      <c r="Z6" s="26"/>
    </row>
    <row r="7" spans="1:26" x14ac:dyDescent="0.3">
      <c r="A7" s="40">
        <v>22211600</v>
      </c>
      <c r="B7" s="3" t="s">
        <v>29</v>
      </c>
      <c r="C7" s="4" t="s">
        <v>46</v>
      </c>
      <c r="D7" s="55"/>
      <c r="E7" s="68"/>
      <c r="F7" s="45">
        <f t="shared" si="1"/>
        <v>0</v>
      </c>
      <c r="G7" s="55"/>
      <c r="H7" s="56"/>
      <c r="I7" s="56"/>
      <c r="J7" s="57"/>
      <c r="K7" s="49">
        <f t="shared" si="2"/>
        <v>0</v>
      </c>
      <c r="L7" s="49"/>
      <c r="M7" s="23"/>
      <c r="N7" s="45">
        <f t="shared" si="3"/>
        <v>0</v>
      </c>
      <c r="O7" s="55"/>
      <c r="P7" s="68"/>
      <c r="Q7" s="45">
        <f t="shared" si="4"/>
        <v>0</v>
      </c>
      <c r="R7" s="55"/>
      <c r="S7" s="72"/>
      <c r="T7" s="45">
        <f t="shared" si="5"/>
        <v>0</v>
      </c>
      <c r="U7" s="76"/>
      <c r="V7" s="77"/>
      <c r="W7" s="72"/>
      <c r="X7" s="45">
        <f t="shared" si="6"/>
        <v>0</v>
      </c>
      <c r="Y7" s="47">
        <f t="shared" si="0"/>
        <v>0</v>
      </c>
      <c r="Z7" s="26"/>
    </row>
    <row r="8" spans="1:26" x14ac:dyDescent="0.3">
      <c r="A8" s="40">
        <v>21805557</v>
      </c>
      <c r="B8" s="3" t="s">
        <v>39</v>
      </c>
      <c r="C8" s="4" t="s">
        <v>47</v>
      </c>
      <c r="D8" s="55"/>
      <c r="E8" s="68"/>
      <c r="F8" s="45">
        <f t="shared" si="1"/>
        <v>0</v>
      </c>
      <c r="G8" s="55"/>
      <c r="H8" s="56"/>
      <c r="I8" s="56"/>
      <c r="J8" s="57"/>
      <c r="K8" s="49">
        <f t="shared" si="2"/>
        <v>0</v>
      </c>
      <c r="L8" s="49"/>
      <c r="M8" s="23"/>
      <c r="N8" s="45">
        <f t="shared" si="3"/>
        <v>0</v>
      </c>
      <c r="O8" s="55"/>
      <c r="P8" s="68"/>
      <c r="Q8" s="45">
        <f t="shared" si="4"/>
        <v>0</v>
      </c>
      <c r="R8" s="55"/>
      <c r="S8" s="72"/>
      <c r="T8" s="45">
        <f t="shared" si="5"/>
        <v>0</v>
      </c>
      <c r="U8" s="76"/>
      <c r="V8" s="77"/>
      <c r="W8" s="72"/>
      <c r="X8" s="45">
        <f t="shared" si="6"/>
        <v>0</v>
      </c>
      <c r="Y8" s="47">
        <f t="shared" si="0"/>
        <v>0</v>
      </c>
      <c r="Z8" s="26"/>
    </row>
    <row r="9" spans="1:26" x14ac:dyDescent="0.3">
      <c r="A9" s="40">
        <v>22104383</v>
      </c>
      <c r="B9" s="3" t="s">
        <v>30</v>
      </c>
      <c r="C9" s="4" t="s">
        <v>48</v>
      </c>
      <c r="D9" s="55"/>
      <c r="E9" s="68"/>
      <c r="F9" s="45">
        <f t="shared" si="1"/>
        <v>0</v>
      </c>
      <c r="G9" s="55"/>
      <c r="H9" s="56"/>
      <c r="I9" s="56"/>
      <c r="J9" s="57"/>
      <c r="K9" s="49">
        <f t="shared" si="2"/>
        <v>0</v>
      </c>
      <c r="L9" s="49"/>
      <c r="M9" s="23"/>
      <c r="N9" s="45">
        <f t="shared" si="3"/>
        <v>0</v>
      </c>
      <c r="O9" s="55"/>
      <c r="P9" s="68"/>
      <c r="Q9" s="45">
        <f t="shared" si="4"/>
        <v>0</v>
      </c>
      <c r="R9" s="55"/>
      <c r="S9" s="72"/>
      <c r="T9" s="45">
        <f t="shared" si="5"/>
        <v>0</v>
      </c>
      <c r="U9" s="76"/>
      <c r="V9" s="77"/>
      <c r="W9" s="72"/>
      <c r="X9" s="45">
        <f t="shared" si="6"/>
        <v>0</v>
      </c>
      <c r="Y9" s="47">
        <f t="shared" si="0"/>
        <v>0</v>
      </c>
      <c r="Z9" s="26"/>
    </row>
    <row r="10" spans="1:26" x14ac:dyDescent="0.3">
      <c r="A10" s="40">
        <v>22102801</v>
      </c>
      <c r="B10" s="3" t="s">
        <v>31</v>
      </c>
      <c r="C10" s="4" t="s">
        <v>49</v>
      </c>
      <c r="D10" s="55"/>
      <c r="E10" s="68"/>
      <c r="F10" s="45">
        <f t="shared" si="1"/>
        <v>0</v>
      </c>
      <c r="G10" s="55"/>
      <c r="H10" s="56"/>
      <c r="I10" s="56"/>
      <c r="J10" s="57"/>
      <c r="K10" s="49">
        <f t="shared" si="2"/>
        <v>0</v>
      </c>
      <c r="L10" s="49"/>
      <c r="M10" s="23"/>
      <c r="N10" s="45">
        <f t="shared" si="3"/>
        <v>0</v>
      </c>
      <c r="O10" s="55"/>
      <c r="P10" s="68"/>
      <c r="Q10" s="45">
        <f t="shared" si="4"/>
        <v>0</v>
      </c>
      <c r="R10" s="55"/>
      <c r="S10" s="72"/>
      <c r="T10" s="45">
        <f t="shared" si="5"/>
        <v>0</v>
      </c>
      <c r="U10" s="76"/>
      <c r="V10" s="77"/>
      <c r="W10" s="72"/>
      <c r="X10" s="45">
        <f t="shared" si="6"/>
        <v>0</v>
      </c>
      <c r="Y10" s="47">
        <f t="shared" si="0"/>
        <v>0</v>
      </c>
      <c r="Z10" s="26"/>
    </row>
    <row r="11" spans="1:26" x14ac:dyDescent="0.3">
      <c r="A11" s="40">
        <v>22206630</v>
      </c>
      <c r="B11" s="3" t="s">
        <v>40</v>
      </c>
      <c r="C11" s="4" t="s">
        <v>50</v>
      </c>
      <c r="D11" s="55"/>
      <c r="E11" s="68"/>
      <c r="F11" s="45">
        <f t="shared" si="1"/>
        <v>0</v>
      </c>
      <c r="G11" s="55"/>
      <c r="H11" s="56"/>
      <c r="I11" s="56"/>
      <c r="J11" s="57"/>
      <c r="K11" s="49">
        <f t="shared" si="2"/>
        <v>0</v>
      </c>
      <c r="L11" s="49"/>
      <c r="M11" s="23"/>
      <c r="N11" s="45">
        <f t="shared" si="3"/>
        <v>0</v>
      </c>
      <c r="O11" s="55"/>
      <c r="P11" s="68"/>
      <c r="Q11" s="45">
        <f t="shared" si="4"/>
        <v>0</v>
      </c>
      <c r="R11" s="55"/>
      <c r="S11" s="72"/>
      <c r="T11" s="45">
        <f t="shared" si="5"/>
        <v>0</v>
      </c>
      <c r="U11" s="76"/>
      <c r="V11" s="77"/>
      <c r="W11" s="72"/>
      <c r="X11" s="45">
        <f t="shared" si="6"/>
        <v>0</v>
      </c>
      <c r="Y11" s="47">
        <f t="shared" si="0"/>
        <v>0</v>
      </c>
      <c r="Z11" s="26"/>
    </row>
    <row r="12" spans="1:26" x14ac:dyDescent="0.3">
      <c r="A12" s="40">
        <v>22202596</v>
      </c>
      <c r="B12" s="3" t="s">
        <v>41</v>
      </c>
      <c r="C12" s="4" t="s">
        <v>51</v>
      </c>
      <c r="D12" s="55"/>
      <c r="E12" s="68"/>
      <c r="F12" s="45">
        <f t="shared" si="1"/>
        <v>0</v>
      </c>
      <c r="G12" s="55"/>
      <c r="H12" s="56"/>
      <c r="I12" s="56"/>
      <c r="J12" s="57"/>
      <c r="K12" s="49">
        <f t="shared" si="2"/>
        <v>0</v>
      </c>
      <c r="L12" s="49"/>
      <c r="M12" s="23"/>
      <c r="N12" s="45">
        <f t="shared" si="3"/>
        <v>0</v>
      </c>
      <c r="O12" s="55"/>
      <c r="P12" s="68"/>
      <c r="Q12" s="45">
        <f t="shared" si="4"/>
        <v>0</v>
      </c>
      <c r="R12" s="55"/>
      <c r="S12" s="72"/>
      <c r="T12" s="45">
        <f t="shared" si="5"/>
        <v>0</v>
      </c>
      <c r="U12" s="76"/>
      <c r="V12" s="77"/>
      <c r="W12" s="72"/>
      <c r="X12" s="45">
        <f t="shared" si="6"/>
        <v>0</v>
      </c>
      <c r="Y12" s="47">
        <f t="shared" si="0"/>
        <v>0</v>
      </c>
      <c r="Z12" s="26"/>
    </row>
    <row r="13" spans="1:26" x14ac:dyDescent="0.3">
      <c r="A13" s="40">
        <v>22109142</v>
      </c>
      <c r="B13" s="3" t="s">
        <v>32</v>
      </c>
      <c r="C13" s="4" t="s">
        <v>52</v>
      </c>
      <c r="D13" s="55"/>
      <c r="E13" s="68"/>
      <c r="F13" s="45">
        <f t="shared" si="1"/>
        <v>0</v>
      </c>
      <c r="G13" s="55"/>
      <c r="H13" s="56"/>
      <c r="I13" s="56"/>
      <c r="J13" s="57"/>
      <c r="K13" s="49">
        <f t="shared" si="2"/>
        <v>0</v>
      </c>
      <c r="L13" s="49"/>
      <c r="M13" s="23"/>
      <c r="N13" s="45">
        <f t="shared" si="3"/>
        <v>0</v>
      </c>
      <c r="O13" s="55"/>
      <c r="P13" s="68"/>
      <c r="Q13" s="45">
        <f t="shared" si="4"/>
        <v>0</v>
      </c>
      <c r="R13" s="55"/>
      <c r="S13" s="72"/>
      <c r="T13" s="45">
        <f t="shared" si="5"/>
        <v>0</v>
      </c>
      <c r="U13" s="76"/>
      <c r="V13" s="77"/>
      <c r="W13" s="72"/>
      <c r="X13" s="45">
        <f t="shared" si="6"/>
        <v>0</v>
      </c>
      <c r="Y13" s="47">
        <f t="shared" si="0"/>
        <v>0</v>
      </c>
      <c r="Z13" s="26"/>
    </row>
    <row r="14" spans="1:26" x14ac:dyDescent="0.3">
      <c r="A14" s="40">
        <v>22212905</v>
      </c>
      <c r="B14" s="3" t="s">
        <v>33</v>
      </c>
      <c r="C14" s="4" t="s">
        <v>53</v>
      </c>
      <c r="D14" s="55"/>
      <c r="E14" s="68"/>
      <c r="F14" s="45">
        <f t="shared" si="1"/>
        <v>0</v>
      </c>
      <c r="G14" s="55"/>
      <c r="H14" s="56"/>
      <c r="I14" s="56"/>
      <c r="J14" s="57"/>
      <c r="K14" s="49">
        <f t="shared" si="2"/>
        <v>0</v>
      </c>
      <c r="L14" s="49"/>
      <c r="M14" s="23"/>
      <c r="N14" s="45">
        <f t="shared" si="3"/>
        <v>0</v>
      </c>
      <c r="O14" s="55"/>
      <c r="P14" s="68"/>
      <c r="Q14" s="45">
        <f t="shared" si="4"/>
        <v>0</v>
      </c>
      <c r="R14" s="55"/>
      <c r="S14" s="72"/>
      <c r="T14" s="45">
        <f t="shared" si="5"/>
        <v>0</v>
      </c>
      <c r="U14" s="76"/>
      <c r="V14" s="77"/>
      <c r="W14" s="72"/>
      <c r="X14" s="45">
        <f t="shared" si="6"/>
        <v>0</v>
      </c>
      <c r="Y14" s="47">
        <f t="shared" si="0"/>
        <v>0</v>
      </c>
      <c r="Z14" s="26"/>
    </row>
    <row r="15" spans="1:26" x14ac:dyDescent="0.3">
      <c r="A15" s="40">
        <v>22106907</v>
      </c>
      <c r="B15" s="3" t="s">
        <v>34</v>
      </c>
      <c r="C15" s="4" t="s">
        <v>54</v>
      </c>
      <c r="D15" s="55"/>
      <c r="E15" s="68"/>
      <c r="F15" s="45">
        <f t="shared" si="1"/>
        <v>0</v>
      </c>
      <c r="G15" s="55"/>
      <c r="H15" s="56"/>
      <c r="I15" s="56"/>
      <c r="J15" s="57"/>
      <c r="K15" s="49">
        <f t="shared" si="2"/>
        <v>0</v>
      </c>
      <c r="L15" s="49"/>
      <c r="M15" s="23"/>
      <c r="N15" s="45">
        <f t="shared" si="3"/>
        <v>0</v>
      </c>
      <c r="O15" s="55"/>
      <c r="P15" s="68"/>
      <c r="Q15" s="45">
        <f t="shared" si="4"/>
        <v>0</v>
      </c>
      <c r="R15" s="55"/>
      <c r="S15" s="72"/>
      <c r="T15" s="45">
        <f t="shared" si="5"/>
        <v>0</v>
      </c>
      <c r="U15" s="76"/>
      <c r="V15" s="77"/>
      <c r="W15" s="72"/>
      <c r="X15" s="45">
        <f t="shared" si="6"/>
        <v>0</v>
      </c>
      <c r="Y15" s="47">
        <f t="shared" si="0"/>
        <v>0</v>
      </c>
      <c r="Z15" s="26"/>
    </row>
    <row r="16" spans="1:26" x14ac:dyDescent="0.3">
      <c r="A16" s="40">
        <v>22202300</v>
      </c>
      <c r="B16" s="3" t="s">
        <v>35</v>
      </c>
      <c r="C16" s="4" t="s">
        <v>55</v>
      </c>
      <c r="D16" s="58"/>
      <c r="E16" s="69"/>
      <c r="F16" s="45">
        <f t="shared" si="1"/>
        <v>0</v>
      </c>
      <c r="G16" s="58"/>
      <c r="H16" s="59"/>
      <c r="I16" s="59"/>
      <c r="J16" s="60"/>
      <c r="K16" s="49">
        <f t="shared" si="2"/>
        <v>0</v>
      </c>
      <c r="L16" s="51"/>
      <c r="M16" s="4"/>
      <c r="N16" s="45">
        <f t="shared" si="3"/>
        <v>0</v>
      </c>
      <c r="O16" s="58"/>
      <c r="P16" s="69"/>
      <c r="Q16" s="45">
        <f t="shared" si="4"/>
        <v>0</v>
      </c>
      <c r="R16" s="58"/>
      <c r="S16" s="73"/>
      <c r="T16" s="45">
        <f t="shared" si="5"/>
        <v>0</v>
      </c>
      <c r="U16" s="78"/>
      <c r="V16" s="79"/>
      <c r="W16" s="73"/>
      <c r="X16" s="45">
        <f t="shared" si="6"/>
        <v>0</v>
      </c>
      <c r="Y16" s="47">
        <f t="shared" si="0"/>
        <v>0</v>
      </c>
      <c r="Z16" s="24"/>
    </row>
    <row r="17" spans="1:27" x14ac:dyDescent="0.3">
      <c r="A17" s="40">
        <v>22203510</v>
      </c>
      <c r="B17" s="3" t="s">
        <v>36</v>
      </c>
      <c r="C17" s="4" t="s">
        <v>56</v>
      </c>
      <c r="D17" s="61"/>
      <c r="E17" s="70"/>
      <c r="F17" s="45">
        <f t="shared" si="1"/>
        <v>0</v>
      </c>
      <c r="G17" s="61"/>
      <c r="H17" s="62"/>
      <c r="I17" s="62"/>
      <c r="J17" s="63"/>
      <c r="K17" s="49">
        <f t="shared" si="2"/>
        <v>0</v>
      </c>
      <c r="L17" s="52"/>
      <c r="M17" s="36"/>
      <c r="N17" s="45">
        <f t="shared" si="3"/>
        <v>0</v>
      </c>
      <c r="O17" s="61"/>
      <c r="P17" s="70"/>
      <c r="Q17" s="45">
        <f t="shared" si="4"/>
        <v>0</v>
      </c>
      <c r="R17" s="61"/>
      <c r="S17" s="74"/>
      <c r="T17" s="45">
        <f t="shared" si="5"/>
        <v>0</v>
      </c>
      <c r="U17" s="80"/>
      <c r="V17" s="81"/>
      <c r="W17" s="74"/>
      <c r="X17" s="45">
        <f t="shared" si="6"/>
        <v>0</v>
      </c>
      <c r="Y17" s="47">
        <f t="shared" si="0"/>
        <v>0</v>
      </c>
      <c r="Z17" s="37"/>
    </row>
    <row r="18" spans="1:27" ht="15" thickBot="1" x14ac:dyDescent="0.35">
      <c r="A18" s="42">
        <v>22002363</v>
      </c>
      <c r="B18" s="5" t="s">
        <v>42</v>
      </c>
      <c r="C18" s="6" t="s">
        <v>57</v>
      </c>
      <c r="D18" s="64"/>
      <c r="E18" s="71"/>
      <c r="F18" s="45">
        <f t="shared" si="1"/>
        <v>0</v>
      </c>
      <c r="G18" s="64"/>
      <c r="H18" s="65"/>
      <c r="I18" s="65"/>
      <c r="J18" s="66"/>
      <c r="K18" s="53">
        <f t="shared" si="2"/>
        <v>0</v>
      </c>
      <c r="L18" s="54"/>
      <c r="M18" s="6"/>
      <c r="N18" s="45">
        <f t="shared" si="3"/>
        <v>0</v>
      </c>
      <c r="O18" s="64"/>
      <c r="P18" s="71"/>
      <c r="Q18" s="45">
        <f t="shared" si="4"/>
        <v>0</v>
      </c>
      <c r="R18" s="64"/>
      <c r="S18" s="75"/>
      <c r="T18" s="45">
        <f t="shared" si="5"/>
        <v>0</v>
      </c>
      <c r="U18" s="82"/>
      <c r="V18" s="83"/>
      <c r="W18" s="75"/>
      <c r="X18" s="46">
        <f t="shared" si="6"/>
        <v>0</v>
      </c>
      <c r="Y18" s="48">
        <f t="shared" si="0"/>
        <v>0</v>
      </c>
      <c r="Z18" s="25"/>
    </row>
    <row r="19" spans="1:27" x14ac:dyDescent="0.3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21"/>
      <c r="T19" s="21"/>
      <c r="U19" s="21"/>
      <c r="V19" s="21"/>
      <c r="W19" s="21"/>
      <c r="X19" s="21"/>
      <c r="Y19" s="22"/>
      <c r="Z19" s="21"/>
      <c r="AA19" s="21"/>
    </row>
    <row r="20" spans="1:27" x14ac:dyDescent="0.3">
      <c r="A20" s="38"/>
      <c r="B20" s="3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Y20" s="8"/>
      <c r="Z20" s="8"/>
    </row>
    <row r="21" spans="1:27" x14ac:dyDescent="0.3">
      <c r="A21" s="10"/>
      <c r="B21" s="19"/>
      <c r="C21" s="20"/>
      <c r="D21" s="20"/>
      <c r="E21" s="18"/>
      <c r="F21" s="12"/>
      <c r="G21" s="12"/>
      <c r="H21" s="12"/>
      <c r="I21" s="12"/>
      <c r="J21" s="12"/>
      <c r="K21" s="12"/>
      <c r="L21" s="18"/>
      <c r="M21" s="18"/>
      <c r="N21" s="18"/>
      <c r="O21" s="10"/>
      <c r="P21" s="11"/>
      <c r="Q21" s="18"/>
      <c r="R21" s="12"/>
      <c r="S21" s="10"/>
      <c r="T21" s="10"/>
      <c r="U21" s="10"/>
      <c r="V21" s="10"/>
      <c r="W21" s="10"/>
      <c r="X21" s="10"/>
      <c r="Y21" s="10"/>
      <c r="Z21" s="10"/>
      <c r="AA21" s="10"/>
    </row>
    <row r="22" spans="1:27" x14ac:dyDescent="0.3">
      <c r="A22" s="10"/>
      <c r="B22" s="19"/>
      <c r="C22" s="20"/>
      <c r="D22" s="20"/>
      <c r="E22" s="18"/>
      <c r="F22" s="12"/>
      <c r="G22" s="12"/>
      <c r="H22" s="12"/>
      <c r="I22" s="12"/>
      <c r="J22" s="12"/>
      <c r="K22" s="12"/>
      <c r="L22" s="18"/>
      <c r="M22" s="18"/>
      <c r="N22" s="18"/>
      <c r="O22" s="10"/>
      <c r="P22" s="11"/>
      <c r="Q22" s="18"/>
      <c r="R22" s="12"/>
      <c r="S22" s="10"/>
      <c r="T22" s="10"/>
      <c r="U22" s="10"/>
      <c r="V22" s="10"/>
      <c r="W22" s="10"/>
      <c r="X22" s="10"/>
      <c r="Y22" s="10"/>
      <c r="Z22" s="10"/>
      <c r="AA22" s="10"/>
    </row>
    <row r="23" spans="1:27" x14ac:dyDescent="0.3">
      <c r="A23" s="10"/>
      <c r="B23" s="19"/>
      <c r="C23" s="20"/>
      <c r="D23" s="20"/>
      <c r="E23" s="18"/>
      <c r="F23" s="12"/>
      <c r="G23" s="12"/>
      <c r="H23" s="12"/>
      <c r="I23" s="12"/>
      <c r="J23" s="12"/>
      <c r="K23" s="12"/>
      <c r="L23" s="18"/>
      <c r="M23" s="18"/>
      <c r="N23" s="18"/>
      <c r="O23" s="10"/>
      <c r="P23" s="11"/>
      <c r="Q23" s="18"/>
      <c r="R23" s="12"/>
      <c r="S23" s="10"/>
      <c r="T23" s="10"/>
      <c r="U23" s="10"/>
      <c r="V23" s="10"/>
      <c r="W23" s="10"/>
      <c r="X23" s="10"/>
      <c r="Y23" s="10"/>
      <c r="Z23" s="10"/>
      <c r="AA23" s="10"/>
    </row>
    <row r="24" spans="1:27" x14ac:dyDescent="0.3">
      <c r="A24" s="10"/>
      <c r="B24" s="19"/>
      <c r="C24" s="20"/>
      <c r="D24" s="20"/>
      <c r="E24" s="18"/>
      <c r="F24" s="12"/>
      <c r="G24" s="12"/>
      <c r="H24" s="12"/>
      <c r="I24" s="12"/>
      <c r="J24" s="12"/>
      <c r="K24" s="12"/>
      <c r="L24" s="18"/>
      <c r="M24" s="18"/>
      <c r="N24" s="18"/>
      <c r="O24" s="10"/>
      <c r="P24" s="11"/>
      <c r="Q24" s="18"/>
      <c r="R24" s="12"/>
      <c r="S24" s="10"/>
      <c r="T24" s="10"/>
      <c r="U24" s="10"/>
      <c r="V24" s="10"/>
      <c r="W24" s="10"/>
      <c r="X24" s="10"/>
      <c r="Y24" s="10"/>
      <c r="Z24" s="10"/>
      <c r="AA24" s="10"/>
    </row>
    <row r="25" spans="1:27" x14ac:dyDescent="0.3">
      <c r="A25" s="10"/>
      <c r="B25" s="19"/>
      <c r="C25" s="20"/>
      <c r="D25" s="20"/>
      <c r="E25" s="18"/>
      <c r="F25" s="12"/>
      <c r="G25" s="12"/>
      <c r="H25" s="12"/>
      <c r="I25" s="12"/>
      <c r="J25" s="12"/>
      <c r="K25" s="12"/>
      <c r="L25" s="18"/>
      <c r="M25" s="18"/>
      <c r="N25" s="18"/>
      <c r="O25" s="10"/>
      <c r="P25" s="11"/>
      <c r="Q25" s="18"/>
      <c r="R25" s="12"/>
      <c r="S25" s="10"/>
      <c r="T25" s="10"/>
      <c r="U25" s="10"/>
      <c r="V25" s="10"/>
      <c r="W25" s="10"/>
      <c r="X25" s="10"/>
      <c r="Y25" s="10"/>
      <c r="Z25" s="10"/>
      <c r="AA25" s="10"/>
    </row>
    <row r="26" spans="1:27" x14ac:dyDescent="0.3">
      <c r="A26" s="10"/>
      <c r="B26" s="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0"/>
      <c r="T26" s="10"/>
      <c r="U26" s="10"/>
      <c r="V26" s="10"/>
      <c r="W26" s="10"/>
      <c r="X26" s="10"/>
      <c r="Y26" s="10"/>
      <c r="Z26" s="10"/>
      <c r="AA26" s="10"/>
    </row>
    <row r="27" spans="1:27" x14ac:dyDescent="0.3">
      <c r="A27" s="10"/>
      <c r="B27" s="19"/>
      <c r="C27" s="120"/>
      <c r="D27" s="120"/>
      <c r="E27" s="18"/>
      <c r="F27" s="12"/>
      <c r="G27" s="12"/>
      <c r="H27" s="12"/>
      <c r="I27" s="12"/>
      <c r="J27" s="12"/>
      <c r="K27" s="12"/>
      <c r="L27" s="18"/>
      <c r="M27" s="18"/>
      <c r="N27" s="18"/>
      <c r="O27" s="10"/>
      <c r="P27" s="11"/>
      <c r="Q27" s="18"/>
      <c r="R27" s="12"/>
      <c r="S27" s="10"/>
      <c r="T27" s="10"/>
      <c r="U27" s="10"/>
      <c r="V27" s="10"/>
      <c r="W27" s="10"/>
      <c r="X27" s="10"/>
      <c r="Y27" s="10"/>
      <c r="Z27" s="10"/>
      <c r="AA27" s="10"/>
    </row>
    <row r="28" spans="1:27" x14ac:dyDescent="0.3">
      <c r="A28" s="10"/>
      <c r="B28" s="19"/>
      <c r="C28" s="120"/>
      <c r="D28" s="120"/>
      <c r="E28" s="18"/>
      <c r="F28" s="12"/>
      <c r="G28" s="12"/>
      <c r="H28" s="12"/>
      <c r="I28" s="12"/>
      <c r="J28" s="12"/>
      <c r="K28" s="12"/>
      <c r="L28" s="18"/>
      <c r="M28" s="18"/>
      <c r="N28" s="18"/>
      <c r="O28" s="10"/>
      <c r="P28" s="11"/>
      <c r="Q28" s="18"/>
      <c r="R28" s="12"/>
      <c r="S28" s="10"/>
      <c r="T28" s="10"/>
      <c r="U28" s="10"/>
      <c r="V28" s="10"/>
      <c r="W28" s="10"/>
      <c r="X28" s="10"/>
      <c r="Y28" s="10"/>
      <c r="Z28" s="10"/>
      <c r="AA28" s="10"/>
    </row>
    <row r="29" spans="1:27" x14ac:dyDescent="0.3">
      <c r="A29" s="10"/>
      <c r="B29" s="19"/>
      <c r="C29" s="120"/>
      <c r="D29" s="120"/>
      <c r="E29" s="18"/>
      <c r="F29" s="12"/>
      <c r="G29" s="12"/>
      <c r="H29" s="12"/>
      <c r="I29" s="12"/>
      <c r="J29" s="12"/>
      <c r="K29" s="12"/>
      <c r="L29" s="18"/>
      <c r="M29" s="18"/>
      <c r="N29" s="18"/>
      <c r="O29" s="10"/>
      <c r="P29" s="11"/>
      <c r="Q29" s="18"/>
      <c r="R29" s="12"/>
      <c r="S29" s="10"/>
      <c r="T29" s="10"/>
      <c r="U29" s="10"/>
      <c r="V29" s="10"/>
      <c r="W29" s="10"/>
      <c r="X29" s="10"/>
      <c r="Y29" s="10"/>
      <c r="Z29" s="10"/>
      <c r="AA29" s="10"/>
    </row>
    <row r="30" spans="1:27" x14ac:dyDescent="0.3">
      <c r="A30" s="10"/>
      <c r="B30" s="19"/>
      <c r="C30" s="20"/>
      <c r="D30" s="20"/>
      <c r="E30" s="18"/>
      <c r="F30" s="12"/>
      <c r="G30" s="12"/>
      <c r="H30" s="12"/>
      <c r="I30" s="12"/>
      <c r="J30" s="12"/>
      <c r="K30" s="12"/>
      <c r="L30" s="18"/>
      <c r="M30" s="18"/>
      <c r="N30" s="18"/>
      <c r="O30" s="10"/>
      <c r="P30" s="11"/>
      <c r="Q30" s="18"/>
      <c r="R30" s="12"/>
      <c r="S30" s="10"/>
      <c r="T30" s="10"/>
      <c r="U30" s="10"/>
      <c r="V30" s="10"/>
      <c r="W30" s="10"/>
      <c r="X30" s="10"/>
      <c r="Y30" s="10"/>
      <c r="Z30" s="10"/>
      <c r="AA30" s="10"/>
    </row>
    <row r="31" spans="1:27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4.4" customHeight="1" x14ac:dyDescent="0.3">
      <c r="A33" s="118" t="s">
        <v>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"/>
    </row>
    <row r="34" spans="1:27" x14ac:dyDescent="0.3">
      <c r="A34" s="9" t="s">
        <v>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1"/>
      <c r="Q34" s="13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x14ac:dyDescent="0.3">
      <c r="A35" s="14" t="s">
        <v>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1"/>
      <c r="Q35" s="15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x14ac:dyDescent="0.3">
      <c r="A36" s="16" t="s">
        <v>19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1"/>
      <c r="Q36" s="17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8" spans="1:27" x14ac:dyDescent="0.3">
      <c r="A38" s="8"/>
      <c r="B38" s="8"/>
      <c r="C38" s="8" t="s">
        <v>12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x14ac:dyDescent="0.3">
      <c r="A40" s="8"/>
      <c r="B40" s="8"/>
      <c r="C40" s="8" t="s">
        <v>13</v>
      </c>
      <c r="D40" s="8"/>
      <c r="E40" s="8"/>
      <c r="F40" s="8" t="s">
        <v>15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</sheetData>
  <mergeCells count="25">
    <mergeCell ref="A1:C2"/>
    <mergeCell ref="D1:E1"/>
    <mergeCell ref="F1:F3"/>
    <mergeCell ref="G1:M1"/>
    <mergeCell ref="N1:N3"/>
    <mergeCell ref="Z1:Z3"/>
    <mergeCell ref="E2:E3"/>
    <mergeCell ref="G2:L2"/>
    <mergeCell ref="M2:M3"/>
    <mergeCell ref="P2:P3"/>
    <mergeCell ref="S2:S3"/>
    <mergeCell ref="U2:V2"/>
    <mergeCell ref="Q1:Q3"/>
    <mergeCell ref="R1:S1"/>
    <mergeCell ref="T1:T3"/>
    <mergeCell ref="U1:W1"/>
    <mergeCell ref="X1:X3"/>
    <mergeCell ref="Y1:Y3"/>
    <mergeCell ref="W2:W3"/>
    <mergeCell ref="O1:P1"/>
    <mergeCell ref="C26:R26"/>
    <mergeCell ref="C27:D27"/>
    <mergeCell ref="C28:D28"/>
    <mergeCell ref="C29:D29"/>
    <mergeCell ref="A33:Z3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session 1</vt:lpstr>
      <vt:lpstr>session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d</dc:creator>
  <cp:lastModifiedBy>florence.agnely@universite-paris-saclay.fr</cp:lastModifiedBy>
  <cp:lastPrinted>2024-03-07T08:54:58Z</cp:lastPrinted>
  <dcterms:created xsi:type="dcterms:W3CDTF">2021-02-17T11:49:35Z</dcterms:created>
  <dcterms:modified xsi:type="dcterms:W3CDTF">2024-10-07T09:49:14Z</dcterms:modified>
</cp:coreProperties>
</file>