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lboyer\Documents\AA RESSOURCES INFO COMPTA - Copie\"/>
    </mc:Choice>
  </mc:AlternateContent>
  <xr:revisionPtr revIDLastSave="0" documentId="13_ncr:1_{C5D81B24-0897-4203-A049-3CE6678874C8}" xr6:coauthVersionLast="36" xr6:coauthVersionMax="47" xr10:uidLastSave="{00000000-0000-0000-0000-000000000000}"/>
  <bookViews>
    <workbookView xWindow="-105" yWindow="-105" windowWidth="25815" windowHeight="15495" xr2:uid="{00000000-000D-0000-FFFF-FFFF00000000}"/>
  </bookViews>
  <sheets>
    <sheet name="FEUILLE DE CALCUL DE DEPART" sheetId="1" r:id="rId1"/>
    <sheet name="EN CAS DE DIFFICULTE" sheetId="2" r:id="rId2"/>
  </sheets>
  <definedNames>
    <definedName name="_xlnm.Print_Area" localSheetId="1">'EN CAS DE DIFFICULTE'!$B$2:$K$21</definedName>
    <definedName name="_xlnm.Print_Area" localSheetId="0">'FEUILLE DE CALCUL DE DEPART'!$L$1:$S$21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I4" i="2" l="1"/>
  <c r="J4" i="2" s="1"/>
  <c r="I10" i="2"/>
  <c r="J10" i="2" s="1"/>
  <c r="I3" i="2"/>
  <c r="H3" i="2" s="1"/>
  <c r="J3" i="2"/>
  <c r="I5" i="2"/>
  <c r="J5" i="2" s="1"/>
  <c r="I6" i="2"/>
  <c r="J6" i="2"/>
  <c r="H6" i="2"/>
  <c r="I7" i="2"/>
  <c r="J7" i="2" s="1"/>
  <c r="H7" i="2"/>
  <c r="I8" i="2"/>
  <c r="J8" i="2" s="1"/>
  <c r="I9" i="2"/>
  <c r="J9" i="2" s="1"/>
  <c r="H9" i="2"/>
  <c r="I11" i="2"/>
  <c r="H11" i="2" s="1"/>
  <c r="I12" i="2"/>
  <c r="H12" i="2" s="1"/>
  <c r="I13" i="2"/>
  <c r="J13" i="2" s="1"/>
  <c r="H13" i="2"/>
  <c r="K20" i="2" l="1"/>
  <c r="K21" i="2"/>
  <c r="K17" i="2"/>
  <c r="H8" i="2"/>
  <c r="H5" i="2"/>
  <c r="J12" i="2"/>
  <c r="J11" i="2"/>
  <c r="H4" i="2"/>
  <c r="H10" i="2"/>
  <c r="I15" i="2"/>
  <c r="I19" i="2" s="1"/>
</calcChain>
</file>

<file path=xl/sharedStrings.xml><?xml version="1.0" encoding="utf-8"?>
<sst xmlns="http://schemas.openxmlformats.org/spreadsheetml/2006/main" count="113" uniqueCount="14">
  <si>
    <t>H</t>
  </si>
  <si>
    <t>F</t>
  </si>
  <si>
    <t>Renouvellement de l'adhésion</t>
  </si>
  <si>
    <t>Renouvellement</t>
  </si>
  <si>
    <t>Nouveaux membres</t>
  </si>
  <si>
    <t>Femmes</t>
  </si>
  <si>
    <t>Hommes</t>
  </si>
  <si>
    <t>Abandon</t>
  </si>
  <si>
    <t>Nouveaux Membres</t>
  </si>
  <si>
    <t>TABLEAU DE DEPART</t>
  </si>
  <si>
    <t>VALEURS A TROUVER</t>
  </si>
  <si>
    <t>CLIENTELE 2019</t>
  </si>
  <si>
    <t>CLIENTELE 2020</t>
  </si>
  <si>
    <t>Profils  CLIENTELE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</si>
</sst>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 wrapText="1"/>
    </xf>
    <xf numFmtId="0" fontId="1" fillId="0" borderId="1" xfId="0" applyFont="1" applyBorder="1"/>
    <xf numFmtId="0" fontId="0" fillId="0" borderId="1" xfId="0" quotePrefix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textRotation="90" wrapText="1"/>
    </xf>
    <xf numFmtId="0" fontId="0" fillId="3" borderId="1" xfId="0" applyFill="1" applyBorder="1" applyAlignment="1">
      <alignment textRotation="90"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1"/>
  <sheetViews>
    <sheetView tabSelected="1" topLeftCell="H1" zoomScale="120" zoomScaleNormal="120" workbookViewId="0">
      <selection activeCell="L1" sqref="L1:S21"/>
    </sheetView>
  </sheetViews>
  <sheetFormatPr baseColWidth="10" defaultRowHeight="15" x14ac:dyDescent="0.25"/>
  <cols>
    <col min="2" max="2" width="3.140625" bestFit="1" customWidth="1"/>
    <col min="3" max="3" width="14.5703125" bestFit="1" customWidth="1"/>
    <col min="4" max="4" width="2.28515625" bestFit="1" customWidth="1"/>
    <col min="5" max="5" width="18.7109375" bestFit="1" customWidth="1"/>
    <col min="6" max="6" width="2.28515625" bestFit="1" customWidth="1"/>
    <col min="7" max="7" width="8.85546875" customWidth="1"/>
    <col min="8" max="8" width="12.5703125" customWidth="1"/>
    <col min="9" max="9" width="23.28515625" customWidth="1"/>
    <col min="10" max="10" width="2.140625" bestFit="1" customWidth="1"/>
    <col min="11" max="11" width="3.140625" bestFit="1" customWidth="1"/>
    <col min="12" max="12" width="14.5703125" bestFit="1" customWidth="1"/>
    <col min="13" max="13" width="2.28515625" bestFit="1" customWidth="1"/>
    <col min="14" max="14" width="18.7109375" bestFit="1" customWidth="1"/>
    <col min="15" max="15" width="2.28515625" bestFit="1" customWidth="1"/>
    <col min="16" max="16" width="8.85546875" customWidth="1"/>
    <col min="17" max="17" width="12.5703125" customWidth="1"/>
    <col min="18" max="18" width="23.28515625" customWidth="1"/>
    <col min="19" max="19" width="2.140625" bestFit="1" customWidth="1"/>
  </cols>
  <sheetData>
    <row r="1" spans="2:19" x14ac:dyDescent="0.25">
      <c r="C1" s="13" t="s">
        <v>9</v>
      </c>
      <c r="L1" s="13" t="s">
        <v>10</v>
      </c>
    </row>
    <row r="2" spans="2:19" ht="85.5" customHeight="1" x14ac:dyDescent="0.25">
      <c r="C2" s="6" t="s">
        <v>11</v>
      </c>
      <c r="D2" s="1"/>
      <c r="E2" s="7" t="s">
        <v>12</v>
      </c>
      <c r="F2" s="2"/>
      <c r="G2" s="9" t="s">
        <v>4</v>
      </c>
      <c r="H2" s="8" t="s">
        <v>2</v>
      </c>
      <c r="I2" s="10" t="s">
        <v>13</v>
      </c>
      <c r="L2" s="6" t="s">
        <v>11</v>
      </c>
      <c r="M2" s="1"/>
      <c r="N2" s="7" t="s">
        <v>12</v>
      </c>
      <c r="O2" s="2"/>
      <c r="P2" s="9" t="s">
        <v>4</v>
      </c>
      <c r="Q2" s="8" t="s">
        <v>2</v>
      </c>
      <c r="R2" s="10" t="s">
        <v>13</v>
      </c>
    </row>
    <row r="3" spans="2:19" x14ac:dyDescent="0.25">
      <c r="B3">
        <v>1</v>
      </c>
      <c r="C3" s="1">
        <v>1</v>
      </c>
      <c r="D3" s="1" t="s">
        <v>1</v>
      </c>
      <c r="E3" s="3">
        <v>78</v>
      </c>
      <c r="F3" s="3" t="s">
        <v>0</v>
      </c>
      <c r="G3" s="11"/>
      <c r="H3" s="11"/>
      <c r="I3" s="12"/>
      <c r="K3">
        <v>1</v>
      </c>
      <c r="L3" s="1">
        <v>1</v>
      </c>
      <c r="M3" s="1" t="s">
        <v>1</v>
      </c>
      <c r="N3" s="3">
        <v>78</v>
      </c>
      <c r="O3" s="3" t="s">
        <v>0</v>
      </c>
      <c r="P3" s="11">
        <v>0</v>
      </c>
      <c r="Q3" s="11">
        <v>1</v>
      </c>
      <c r="R3" s="12" t="s">
        <v>3</v>
      </c>
    </row>
    <row r="4" spans="2:19" x14ac:dyDescent="0.25">
      <c r="B4">
        <v>2</v>
      </c>
      <c r="C4" s="3">
        <v>2</v>
      </c>
      <c r="D4" s="3" t="s">
        <v>0</v>
      </c>
      <c r="E4" s="4">
        <v>4</v>
      </c>
      <c r="F4" s="4" t="s">
        <v>1</v>
      </c>
      <c r="G4" s="11"/>
      <c r="H4" s="11"/>
      <c r="I4" s="12"/>
      <c r="K4">
        <v>2</v>
      </c>
      <c r="L4" s="3">
        <v>2</v>
      </c>
      <c r="M4" s="3" t="s">
        <v>0</v>
      </c>
      <c r="N4" s="4">
        <v>4</v>
      </c>
      <c r="O4" s="4" t="s">
        <v>1</v>
      </c>
      <c r="P4" s="11">
        <v>0</v>
      </c>
      <c r="Q4" s="11">
        <v>1</v>
      </c>
      <c r="R4" s="12" t="s">
        <v>3</v>
      </c>
    </row>
    <row r="5" spans="2:19" x14ac:dyDescent="0.25">
      <c r="B5">
        <v>3</v>
      </c>
      <c r="C5" s="1">
        <v>3</v>
      </c>
      <c r="D5" s="1" t="s">
        <v>1</v>
      </c>
      <c r="E5" s="3">
        <v>2</v>
      </c>
      <c r="F5" s="3" t="s">
        <v>0</v>
      </c>
      <c r="G5" s="11"/>
      <c r="H5" s="11"/>
      <c r="I5" s="12"/>
      <c r="K5">
        <v>3</v>
      </c>
      <c r="L5" s="1">
        <v>3</v>
      </c>
      <c r="M5" s="1" t="s">
        <v>1</v>
      </c>
      <c r="N5" s="3">
        <v>2</v>
      </c>
      <c r="O5" s="3" t="s">
        <v>0</v>
      </c>
      <c r="P5" s="11">
        <v>0</v>
      </c>
      <c r="Q5" s="11">
        <v>1</v>
      </c>
      <c r="R5" s="12" t="s">
        <v>3</v>
      </c>
    </row>
    <row r="6" spans="2:19" x14ac:dyDescent="0.25">
      <c r="B6">
        <v>4</v>
      </c>
      <c r="C6" s="3">
        <v>4</v>
      </c>
      <c r="D6" s="3" t="s">
        <v>1</v>
      </c>
      <c r="E6" s="1">
        <v>99</v>
      </c>
      <c r="F6" s="1" t="s">
        <v>0</v>
      </c>
      <c r="G6" s="11"/>
      <c r="H6" s="11"/>
      <c r="I6" s="12"/>
      <c r="K6">
        <v>4</v>
      </c>
      <c r="L6" s="3">
        <v>4</v>
      </c>
      <c r="M6" s="3" t="s">
        <v>1</v>
      </c>
      <c r="N6" s="1">
        <v>99</v>
      </c>
      <c r="O6" s="1" t="s">
        <v>0</v>
      </c>
      <c r="P6" s="11">
        <v>1</v>
      </c>
      <c r="Q6" s="11">
        <v>0</v>
      </c>
      <c r="R6" s="12" t="s">
        <v>8</v>
      </c>
    </row>
    <row r="7" spans="2:19" x14ac:dyDescent="0.25">
      <c r="B7">
        <v>5</v>
      </c>
      <c r="C7" s="3">
        <v>5</v>
      </c>
      <c r="D7" s="3" t="s">
        <v>0</v>
      </c>
      <c r="E7" s="1">
        <v>345</v>
      </c>
      <c r="F7" s="1" t="s">
        <v>0</v>
      </c>
      <c r="G7" s="11"/>
      <c r="H7" s="11"/>
      <c r="I7" s="12"/>
      <c r="K7">
        <v>5</v>
      </c>
      <c r="L7" s="3">
        <v>5</v>
      </c>
      <c r="M7" s="3" t="s">
        <v>0</v>
      </c>
      <c r="N7" s="1">
        <v>345</v>
      </c>
      <c r="O7" s="1" t="s">
        <v>0</v>
      </c>
      <c r="P7" s="11">
        <v>1</v>
      </c>
      <c r="Q7" s="11">
        <v>0</v>
      </c>
      <c r="R7" s="12" t="s">
        <v>8</v>
      </c>
    </row>
    <row r="8" spans="2:19" x14ac:dyDescent="0.25">
      <c r="B8">
        <v>6</v>
      </c>
      <c r="C8" s="1">
        <v>6</v>
      </c>
      <c r="D8" s="3" t="s">
        <v>1</v>
      </c>
      <c r="E8" s="1">
        <v>23</v>
      </c>
      <c r="F8" s="1" t="s">
        <v>0</v>
      </c>
      <c r="G8" s="11"/>
      <c r="H8" s="11"/>
      <c r="I8" s="12"/>
      <c r="K8">
        <v>6</v>
      </c>
      <c r="L8" s="1">
        <v>6</v>
      </c>
      <c r="M8" s="3" t="s">
        <v>1</v>
      </c>
      <c r="N8" s="1">
        <v>23</v>
      </c>
      <c r="O8" s="1" t="s">
        <v>0</v>
      </c>
      <c r="P8" s="11">
        <v>1</v>
      </c>
      <c r="Q8" s="11">
        <v>0</v>
      </c>
      <c r="R8" s="12" t="s">
        <v>8</v>
      </c>
    </row>
    <row r="9" spans="2:19" x14ac:dyDescent="0.25">
      <c r="B9">
        <v>7</v>
      </c>
      <c r="C9" s="1">
        <v>44</v>
      </c>
      <c r="D9" s="3" t="s">
        <v>0</v>
      </c>
      <c r="E9" s="3">
        <v>5</v>
      </c>
      <c r="F9" s="3" t="s">
        <v>0</v>
      </c>
      <c r="G9" s="11"/>
      <c r="H9" s="11"/>
      <c r="I9" s="12"/>
      <c r="K9">
        <v>7</v>
      </c>
      <c r="L9" s="1">
        <v>44</v>
      </c>
      <c r="M9" s="3" t="s">
        <v>0</v>
      </c>
      <c r="N9" s="3">
        <v>5</v>
      </c>
      <c r="O9" s="3" t="s">
        <v>0</v>
      </c>
      <c r="P9" s="11">
        <v>0</v>
      </c>
      <c r="Q9" s="11">
        <v>1</v>
      </c>
      <c r="R9" s="12" t="s">
        <v>3</v>
      </c>
    </row>
    <row r="10" spans="2:19" x14ac:dyDescent="0.25">
      <c r="B10">
        <v>8</v>
      </c>
      <c r="C10" s="1">
        <v>56</v>
      </c>
      <c r="D10" s="3" t="s">
        <v>0</v>
      </c>
      <c r="E10" s="3">
        <v>12</v>
      </c>
      <c r="F10" s="3" t="s">
        <v>1</v>
      </c>
      <c r="G10" s="11"/>
      <c r="H10" s="11"/>
      <c r="I10" s="12"/>
      <c r="K10">
        <v>8</v>
      </c>
      <c r="L10" s="1">
        <v>56</v>
      </c>
      <c r="M10" s="3" t="s">
        <v>0</v>
      </c>
      <c r="N10" s="3">
        <v>12</v>
      </c>
      <c r="O10" s="3" t="s">
        <v>1</v>
      </c>
      <c r="P10" s="11">
        <v>0</v>
      </c>
      <c r="Q10" s="11">
        <v>1</v>
      </c>
      <c r="R10" s="12" t="s">
        <v>3</v>
      </c>
    </row>
    <row r="11" spans="2:19" x14ac:dyDescent="0.25">
      <c r="B11">
        <v>9</v>
      </c>
      <c r="C11" s="3">
        <v>34</v>
      </c>
      <c r="D11" s="3" t="s">
        <v>0</v>
      </c>
      <c r="E11" s="3">
        <v>34</v>
      </c>
      <c r="F11" s="3" t="s">
        <v>0</v>
      </c>
      <c r="G11" s="11"/>
      <c r="H11" s="11"/>
      <c r="I11" s="12"/>
      <c r="K11">
        <v>9</v>
      </c>
      <c r="L11" s="3">
        <v>34</v>
      </c>
      <c r="M11" s="3" t="s">
        <v>0</v>
      </c>
      <c r="N11" s="3">
        <v>34</v>
      </c>
      <c r="O11" s="3" t="s">
        <v>0</v>
      </c>
      <c r="P11" s="11">
        <v>0</v>
      </c>
      <c r="Q11" s="11">
        <v>1</v>
      </c>
      <c r="R11" s="12" t="s">
        <v>3</v>
      </c>
    </row>
    <row r="12" spans="2:19" x14ac:dyDescent="0.25">
      <c r="B12">
        <v>10</v>
      </c>
      <c r="C12" s="3">
        <v>12</v>
      </c>
      <c r="D12" s="3" t="s">
        <v>1</v>
      </c>
      <c r="E12" s="1">
        <v>37</v>
      </c>
      <c r="F12" s="5" t="s">
        <v>0</v>
      </c>
      <c r="G12" s="11"/>
      <c r="H12" s="11"/>
      <c r="I12" s="12"/>
      <c r="K12">
        <v>10</v>
      </c>
      <c r="L12" s="3">
        <v>12</v>
      </c>
      <c r="M12" s="3" t="s">
        <v>1</v>
      </c>
      <c r="N12" s="1">
        <v>37</v>
      </c>
      <c r="O12" s="5" t="s">
        <v>0</v>
      </c>
      <c r="P12" s="11">
        <v>1</v>
      </c>
      <c r="Q12" s="11">
        <v>0</v>
      </c>
      <c r="R12" s="12" t="s">
        <v>8</v>
      </c>
    </row>
    <row r="13" spans="2:19" x14ac:dyDescent="0.25">
      <c r="B13">
        <v>11</v>
      </c>
      <c r="C13" s="3">
        <v>78</v>
      </c>
      <c r="D13" s="3" t="s">
        <v>0</v>
      </c>
      <c r="E13" s="1">
        <v>36</v>
      </c>
      <c r="F13" s="5" t="s">
        <v>0</v>
      </c>
      <c r="G13" s="11"/>
      <c r="H13" s="11"/>
      <c r="I13" s="12"/>
      <c r="K13">
        <v>11</v>
      </c>
      <c r="L13" s="3">
        <v>78</v>
      </c>
      <c r="M13" s="3" t="s">
        <v>0</v>
      </c>
      <c r="N13" s="1">
        <v>36</v>
      </c>
      <c r="O13" s="5" t="s">
        <v>0</v>
      </c>
      <c r="P13" s="11">
        <v>1</v>
      </c>
      <c r="Q13" s="11">
        <v>0</v>
      </c>
      <c r="R13" s="12" t="s">
        <v>8</v>
      </c>
    </row>
    <row r="15" spans="2:19" x14ac:dyDescent="0.25">
      <c r="E15" s="1" t="s">
        <v>3</v>
      </c>
      <c r="H15" s="12"/>
      <c r="I15" s="1"/>
      <c r="J15" s="1"/>
      <c r="N15" s="1" t="s">
        <v>3</v>
      </c>
      <c r="Q15" s="12">
        <v>6</v>
      </c>
      <c r="R15" s="1"/>
      <c r="S15" s="1"/>
    </row>
    <row r="16" spans="2:19" x14ac:dyDescent="0.25">
      <c r="I16" s="12" t="s">
        <v>6</v>
      </c>
      <c r="J16" s="12"/>
      <c r="R16" s="12" t="s">
        <v>6</v>
      </c>
      <c r="S16" s="12">
        <v>4</v>
      </c>
    </row>
    <row r="17" spans="5:19" x14ac:dyDescent="0.25">
      <c r="I17" s="12" t="s">
        <v>5</v>
      </c>
      <c r="J17" s="12"/>
      <c r="R17" s="12" t="s">
        <v>5</v>
      </c>
      <c r="S17" s="12">
        <v>2</v>
      </c>
    </row>
    <row r="19" spans="5:19" x14ac:dyDescent="0.25">
      <c r="E19" s="1" t="s">
        <v>8</v>
      </c>
      <c r="H19" s="12"/>
      <c r="I19" s="1"/>
      <c r="J19" s="1"/>
      <c r="N19" s="1" t="s">
        <v>8</v>
      </c>
      <c r="Q19" s="12">
        <v>5</v>
      </c>
      <c r="R19" s="1"/>
      <c r="S19" s="1"/>
    </row>
    <row r="20" spans="5:19" x14ac:dyDescent="0.25">
      <c r="I20" s="12" t="s">
        <v>6</v>
      </c>
      <c r="J20" s="12"/>
      <c r="R20" s="12" t="s">
        <v>6</v>
      </c>
      <c r="S20" s="12">
        <v>5</v>
      </c>
    </row>
    <row r="21" spans="5:19" x14ac:dyDescent="0.25">
      <c r="I21" s="12" t="s">
        <v>5</v>
      </c>
      <c r="J21" s="12"/>
      <c r="R21" s="12" t="s">
        <v>5</v>
      </c>
      <c r="S21" s="1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22"/>
  <sheetViews>
    <sheetView topLeftCell="A2" zoomScale="140" zoomScaleNormal="140" workbookViewId="0">
      <selection activeCell="L10" sqref="L10"/>
    </sheetView>
  </sheetViews>
  <sheetFormatPr baseColWidth="10" defaultRowHeight="15" x14ac:dyDescent="0.25"/>
  <cols>
    <col min="2" max="2" width="3.140625" bestFit="1" customWidth="1"/>
    <col min="3" max="3" width="0.140625" customWidth="1"/>
    <col min="4" max="4" width="14.5703125" bestFit="1" customWidth="1"/>
    <col min="5" max="5" width="2.28515625" bestFit="1" customWidth="1"/>
    <col min="6" max="6" width="18.7109375" bestFit="1" customWidth="1"/>
    <col min="7" max="7" width="2.28515625" bestFit="1" customWidth="1"/>
    <col min="8" max="8" width="8.85546875" customWidth="1"/>
    <col min="9" max="9" width="12.5703125" customWidth="1"/>
    <col min="10" max="10" width="23.28515625" customWidth="1"/>
    <col min="11" max="11" width="2.140625" bestFit="1" customWidth="1"/>
  </cols>
  <sheetData>
    <row r="2" spans="2:11" ht="85.5" customHeight="1" x14ac:dyDescent="0.25">
      <c r="D2" s="6" t="s">
        <v>11</v>
      </c>
      <c r="E2" s="1"/>
      <c r="F2" s="7" t="s">
        <v>12</v>
      </c>
      <c r="G2" s="2"/>
      <c r="H2" s="9" t="s">
        <v>4</v>
      </c>
      <c r="I2" s="8" t="s">
        <v>2</v>
      </c>
      <c r="J2" s="10" t="s">
        <v>13</v>
      </c>
    </row>
    <row r="3" spans="2:11" x14ac:dyDescent="0.25">
      <c r="B3">
        <v>1</v>
      </c>
      <c r="C3">
        <v>1</v>
      </c>
      <c r="D3" s="1">
        <v>1</v>
      </c>
      <c r="E3" s="1" t="s">
        <v>1</v>
      </c>
      <c r="F3" s="3">
        <v>78</v>
      </c>
      <c r="G3" s="3" t="s">
        <v>0</v>
      </c>
      <c r="H3" s="11">
        <f>IF(I3=0,1,0)</f>
        <v>0</v>
      </c>
      <c r="I3" s="11">
        <f t="shared" ref="I3:I13" si="0">COUNTIFS(D$3:D$13,F3)</f>
        <v>1</v>
      </c>
      <c r="J3" s="12" t="str">
        <f>IF(I3=1,"Renouvellement", "Nouveaux Membres")</f>
        <v>Renouvellement</v>
      </c>
    </row>
    <row r="4" spans="2:11" x14ac:dyDescent="0.25">
      <c r="B4">
        <v>2</v>
      </c>
      <c r="C4">
        <v>2</v>
      </c>
      <c r="D4" s="3">
        <v>2</v>
      </c>
      <c r="E4" s="3" t="s">
        <v>0</v>
      </c>
      <c r="F4" s="4">
        <v>4</v>
      </c>
      <c r="G4" s="4" t="s">
        <v>1</v>
      </c>
      <c r="H4" s="11">
        <f t="shared" ref="H4:H13" si="1">IF(I4=0,1,0)</f>
        <v>0</v>
      </c>
      <c r="I4" s="11">
        <f t="shared" si="0"/>
        <v>1</v>
      </c>
      <c r="J4" s="12" t="str">
        <f t="shared" ref="J4:J13" si="2">IF(I4=1,"Renouvellement", "Nouveaux Membres")</f>
        <v>Renouvellement</v>
      </c>
    </row>
    <row r="5" spans="2:11" x14ac:dyDescent="0.25">
      <c r="B5">
        <v>3</v>
      </c>
      <c r="C5">
        <v>3</v>
      </c>
      <c r="D5" s="1">
        <v>3</v>
      </c>
      <c r="E5" s="1" t="s">
        <v>1</v>
      </c>
      <c r="F5" s="3">
        <v>2</v>
      </c>
      <c r="G5" s="3" t="s">
        <v>0</v>
      </c>
      <c r="H5" s="11">
        <f t="shared" si="1"/>
        <v>0</v>
      </c>
      <c r="I5" s="11">
        <f t="shared" si="0"/>
        <v>1</v>
      </c>
      <c r="J5" s="12" t="str">
        <f t="shared" si="2"/>
        <v>Renouvellement</v>
      </c>
    </row>
    <row r="6" spans="2:11" x14ac:dyDescent="0.25">
      <c r="B6">
        <v>4</v>
      </c>
      <c r="C6">
        <v>4</v>
      </c>
      <c r="D6" s="3">
        <v>4</v>
      </c>
      <c r="E6" s="3" t="s">
        <v>1</v>
      </c>
      <c r="F6" s="1">
        <v>99</v>
      </c>
      <c r="G6" s="1" t="s">
        <v>0</v>
      </c>
      <c r="H6" s="11">
        <f t="shared" si="1"/>
        <v>1</v>
      </c>
      <c r="I6" s="11">
        <f t="shared" si="0"/>
        <v>0</v>
      </c>
      <c r="J6" s="12" t="str">
        <f t="shared" si="2"/>
        <v>Nouveaux Membres</v>
      </c>
    </row>
    <row r="7" spans="2:11" x14ac:dyDescent="0.25">
      <c r="B7">
        <v>5</v>
      </c>
      <c r="C7">
        <v>5</v>
      </c>
      <c r="D7" s="3">
        <v>5</v>
      </c>
      <c r="E7" s="3" t="s">
        <v>0</v>
      </c>
      <c r="F7" s="1">
        <v>345</v>
      </c>
      <c r="G7" s="1" t="s">
        <v>0</v>
      </c>
      <c r="H7" s="11">
        <f t="shared" si="1"/>
        <v>1</v>
      </c>
      <c r="I7" s="11">
        <f t="shared" si="0"/>
        <v>0</v>
      </c>
      <c r="J7" s="12" t="str">
        <f t="shared" si="2"/>
        <v>Nouveaux Membres</v>
      </c>
    </row>
    <row r="8" spans="2:11" x14ac:dyDescent="0.25">
      <c r="B8">
        <v>6</v>
      </c>
      <c r="C8">
        <v>6</v>
      </c>
      <c r="D8" s="1">
        <v>6</v>
      </c>
      <c r="E8" s="3" t="s">
        <v>1</v>
      </c>
      <c r="F8" s="1">
        <v>23</v>
      </c>
      <c r="G8" s="1" t="s">
        <v>0</v>
      </c>
      <c r="H8" s="11">
        <f t="shared" si="1"/>
        <v>1</v>
      </c>
      <c r="I8" s="11">
        <f t="shared" si="0"/>
        <v>0</v>
      </c>
      <c r="J8" s="12" t="str">
        <f t="shared" si="2"/>
        <v>Nouveaux Membres</v>
      </c>
    </row>
    <row r="9" spans="2:11" x14ac:dyDescent="0.25">
      <c r="B9">
        <v>7</v>
      </c>
      <c r="C9">
        <v>7</v>
      </c>
      <c r="D9" s="1">
        <v>44</v>
      </c>
      <c r="E9" s="3" t="s">
        <v>0</v>
      </c>
      <c r="F9" s="3">
        <v>5</v>
      </c>
      <c r="G9" s="3" t="s">
        <v>0</v>
      </c>
      <c r="H9" s="11">
        <f t="shared" si="1"/>
        <v>0</v>
      </c>
      <c r="I9" s="11">
        <f t="shared" si="0"/>
        <v>1</v>
      </c>
      <c r="J9" s="12" t="str">
        <f t="shared" si="2"/>
        <v>Renouvellement</v>
      </c>
    </row>
    <row r="10" spans="2:11" x14ac:dyDescent="0.25">
      <c r="B10">
        <v>8</v>
      </c>
      <c r="C10">
        <v>8</v>
      </c>
      <c r="D10" s="1">
        <v>56</v>
      </c>
      <c r="E10" s="3" t="s">
        <v>0</v>
      </c>
      <c r="F10" s="3">
        <v>12</v>
      </c>
      <c r="G10" s="3" t="s">
        <v>1</v>
      </c>
      <c r="H10" s="11">
        <f t="shared" si="1"/>
        <v>0</v>
      </c>
      <c r="I10" s="11">
        <f t="shared" si="0"/>
        <v>1</v>
      </c>
      <c r="J10" s="12" t="str">
        <f t="shared" si="2"/>
        <v>Renouvellement</v>
      </c>
    </row>
    <row r="11" spans="2:11" x14ac:dyDescent="0.25">
      <c r="B11">
        <v>9</v>
      </c>
      <c r="C11">
        <v>9</v>
      </c>
      <c r="D11" s="3">
        <v>34</v>
      </c>
      <c r="E11" s="3" t="s">
        <v>0</v>
      </c>
      <c r="F11" s="3">
        <v>34</v>
      </c>
      <c r="G11" s="3" t="s">
        <v>0</v>
      </c>
      <c r="H11" s="11">
        <f t="shared" si="1"/>
        <v>0</v>
      </c>
      <c r="I11" s="11">
        <f t="shared" si="0"/>
        <v>1</v>
      </c>
      <c r="J11" s="12" t="str">
        <f t="shared" si="2"/>
        <v>Renouvellement</v>
      </c>
    </row>
    <row r="12" spans="2:11" x14ac:dyDescent="0.25">
      <c r="B12">
        <v>10</v>
      </c>
      <c r="C12">
        <v>10</v>
      </c>
      <c r="D12" s="3">
        <v>12</v>
      </c>
      <c r="E12" s="3" t="s">
        <v>1</v>
      </c>
      <c r="F12" s="1">
        <v>37</v>
      </c>
      <c r="G12" s="5" t="s">
        <v>0</v>
      </c>
      <c r="H12" s="11">
        <f t="shared" si="1"/>
        <v>1</v>
      </c>
      <c r="I12" s="11">
        <f t="shared" si="0"/>
        <v>0</v>
      </c>
      <c r="J12" s="12" t="str">
        <f>IF(I12=1,"Renouvellement", "Nouveaux Membres")</f>
        <v>Nouveaux Membres</v>
      </c>
    </row>
    <row r="13" spans="2:11" x14ac:dyDescent="0.25">
      <c r="B13">
        <v>11</v>
      </c>
      <c r="C13">
        <v>11</v>
      </c>
      <c r="D13" s="3">
        <v>78</v>
      </c>
      <c r="E13" s="3" t="s">
        <v>0</v>
      </c>
      <c r="F13" s="1">
        <v>36</v>
      </c>
      <c r="G13" s="5" t="s">
        <v>0</v>
      </c>
      <c r="H13" s="11">
        <f t="shared" si="1"/>
        <v>1</v>
      </c>
      <c r="I13" s="11">
        <f t="shared" si="0"/>
        <v>0</v>
      </c>
      <c r="J13" s="12" t="str">
        <f t="shared" si="2"/>
        <v>Nouveaux Membres</v>
      </c>
    </row>
    <row r="15" spans="2:11" x14ac:dyDescent="0.25">
      <c r="F15" s="1" t="s">
        <v>3</v>
      </c>
      <c r="I15" s="12">
        <f>SUM(I3:I14)</f>
        <v>6</v>
      </c>
      <c r="J15" s="1"/>
      <c r="K15" s="1"/>
    </row>
    <row r="16" spans="2:11" x14ac:dyDescent="0.25">
      <c r="J16" s="12" t="s">
        <v>6</v>
      </c>
      <c r="K16" s="12">
        <f>SUMIFS(I$3:I$13,J$3:J$13,F$15,G$3:G$13,"H")</f>
        <v>4</v>
      </c>
    </row>
    <row r="17" spans="6:11" x14ac:dyDescent="0.25">
      <c r="J17" s="12" t="s">
        <v>5</v>
      </c>
      <c r="K17" s="12">
        <f>SUMIFS(I$3:I$13,J$3:J$13,F$15,G$3:G$13,"F")</f>
        <v>2</v>
      </c>
    </row>
    <row r="19" spans="6:11" x14ac:dyDescent="0.25">
      <c r="F19" s="1" t="s">
        <v>8</v>
      </c>
      <c r="I19" s="12">
        <f>COUNT(F3:F13)-I15</f>
        <v>5</v>
      </c>
      <c r="J19" s="1"/>
      <c r="K19" s="1"/>
    </row>
    <row r="20" spans="6:11" x14ac:dyDescent="0.25">
      <c r="J20" s="12" t="s">
        <v>6</v>
      </c>
      <c r="K20" s="12">
        <f>SUMIFS(H$3:H$13,G$3:G$13,"H",J$3:J$13,F$19)</f>
        <v>5</v>
      </c>
    </row>
    <row r="21" spans="6:11" x14ac:dyDescent="0.25">
      <c r="J21" s="12" t="s">
        <v>5</v>
      </c>
      <c r="K21" s="12">
        <f>SUMIFS(H$3:H$13,G$3:G$13,"F",J$3:J$13,F$19)</f>
        <v>0</v>
      </c>
    </row>
    <row r="22" spans="6:11" x14ac:dyDescent="0.25">
      <c r="F22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CALCUL DE DEPART</vt:lpstr>
      <vt:lpstr>EN CAS DE DIFFICULTE</vt:lpstr>
      <vt:lpstr>'EN CAS DE DIFFICULTE'!Zone_d_impression</vt:lpstr>
      <vt:lpstr>'FEUILLE DE CALCUL DE DEPART'!Zone_d_impression</vt:lpstr>
    </vt:vector>
  </TitlesOfParts>
  <Company>insep.fr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 Laurent</dc:creator>
  <cp:lastModifiedBy>BOYER Laurent</cp:lastModifiedBy>
  <cp:lastPrinted>2023-12-08T06:43:39Z</cp:lastPrinted>
  <dcterms:created xsi:type="dcterms:W3CDTF">2018-01-23T15:01:27Z</dcterms:created>
  <dcterms:modified xsi:type="dcterms:W3CDTF">2023-12-08T07:06:00Z</dcterms:modified>
</cp:coreProperties>
</file>